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mc:AlternateContent xmlns:mc="http://schemas.openxmlformats.org/markup-compatibility/2006">
    <mc:Choice Requires="x15">
      <x15ac:absPath xmlns:x15ac="http://schemas.microsoft.com/office/spreadsheetml/2010/11/ac" url="V:\GDO\PROPOSAL-CONTRACT TEMPLATES AND INFO\Budget and Budget Justification Preparation\Budget and Budget justification templates\"/>
    </mc:Choice>
  </mc:AlternateContent>
  <xr:revisionPtr revIDLastSave="0" documentId="13_ncr:1_{DD89AF6B-3101-4620-8841-9E5C9BCC7353}" xr6:coauthVersionLast="36" xr6:coauthVersionMax="36" xr10:uidLastSave="{00000000-0000-0000-0000-000000000000}"/>
  <bookViews>
    <workbookView xWindow="0" yWindow="0" windowWidth="19200" windowHeight="6936" xr2:uid="{00000000-000D-0000-FFFF-FFFF00000000}"/>
  </bookViews>
  <sheets>
    <sheet name="Internal Budget" sheetId="5" r:id="rId1"/>
    <sheet name="Travel" sheetId="7" r:id="rId2"/>
    <sheet name="Salary Rate Calculator" sheetId="1" r:id="rId3"/>
    <sheet name="DontChange" sheetId="2" r:id="rId4"/>
  </sheets>
  <definedNames>
    <definedName name="_xlnm.Print_Area" localSheetId="0">'Internal Budget'!$A$1:$Q$189</definedName>
    <definedName name="_xlnm.Print_Area" localSheetId="2">'Salary Rate Calculator'!$A$1:$V$69</definedName>
    <definedName name="YrType">DontChange!$A$1:$A$3</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6" i="5" l="1"/>
  <c r="L169" i="5"/>
  <c r="L164" i="5"/>
  <c r="L159" i="5"/>
  <c r="P153" i="5"/>
  <c r="O153" i="5"/>
  <c r="N153" i="5"/>
  <c r="M153" i="5"/>
  <c r="L153" i="5"/>
  <c r="L147" i="5"/>
  <c r="L142" i="5"/>
  <c r="L137" i="5"/>
  <c r="Q151" i="5"/>
  <c r="Q150" i="5"/>
  <c r="Q149" i="5"/>
  <c r="Q167" i="5"/>
  <c r="Q162" i="5"/>
  <c r="Q145" i="5"/>
  <c r="Q140" i="5"/>
  <c r="Q168" i="5"/>
  <c r="Q166" i="5"/>
  <c r="P169" i="5"/>
  <c r="O169" i="5"/>
  <c r="N169" i="5"/>
  <c r="M169" i="5"/>
  <c r="Q163" i="5"/>
  <c r="Q161" i="5"/>
  <c r="P164" i="5"/>
  <c r="O164" i="5"/>
  <c r="N164" i="5"/>
  <c r="M164" i="5"/>
  <c r="L177" i="5" l="1"/>
  <c r="Q169" i="5"/>
  <c r="H98" i="5"/>
  <c r="H95" i="5"/>
  <c r="H92" i="5"/>
  <c r="H89" i="5"/>
  <c r="H86" i="5"/>
  <c r="H83" i="5"/>
  <c r="H80" i="5"/>
  <c r="H77" i="5"/>
  <c r="H74" i="5"/>
  <c r="H71" i="5"/>
  <c r="H68" i="5"/>
  <c r="H65" i="5"/>
  <c r="H62" i="5"/>
  <c r="H59" i="5"/>
  <c r="H56" i="5"/>
  <c r="H53" i="5"/>
  <c r="H50" i="5"/>
  <c r="H47" i="5"/>
  <c r="H44" i="5"/>
  <c r="H41" i="5"/>
  <c r="H38" i="5"/>
  <c r="H35" i="5"/>
  <c r="H32" i="5"/>
  <c r="H29" i="5"/>
  <c r="H26" i="5"/>
  <c r="H23" i="5"/>
  <c r="H20" i="5"/>
  <c r="H17" i="5"/>
  <c r="H14" i="5"/>
  <c r="H11" i="5"/>
  <c r="Q157" i="5" l="1"/>
  <c r="Q158" i="5"/>
  <c r="Q164" i="5"/>
  <c r="Q171" i="5"/>
  <c r="Q172" i="5"/>
  <c r="Q173" i="5"/>
  <c r="Q174" i="5"/>
  <c r="Q175" i="5"/>
  <c r="A24" i="5" l="1"/>
  <c r="D118" i="5" s="1"/>
  <c r="A9" i="5"/>
  <c r="D116" i="5" s="1"/>
  <c r="D117" i="5" s="1"/>
  <c r="L36" i="7"/>
  <c r="D36" i="7"/>
  <c r="L34" i="7"/>
  <c r="D34" i="7"/>
  <c r="L32" i="7"/>
  <c r="D32" i="7"/>
  <c r="L30" i="7"/>
  <c r="D30" i="7"/>
  <c r="L28" i="7"/>
  <c r="D28" i="7"/>
  <c r="K24" i="7"/>
  <c r="L25" i="7" s="1"/>
  <c r="C24" i="7"/>
  <c r="D25" i="7" s="1"/>
  <c r="L17" i="7"/>
  <c r="D17" i="7"/>
  <c r="L15" i="7"/>
  <c r="D15" i="7"/>
  <c r="L13" i="7"/>
  <c r="D13" i="7"/>
  <c r="L11" i="7"/>
  <c r="D11" i="7"/>
  <c r="L9" i="7"/>
  <c r="D9" i="7"/>
  <c r="K5" i="7"/>
  <c r="L6" i="7" s="1"/>
  <c r="C5" i="7"/>
  <c r="D6" i="7" s="1"/>
  <c r="H103" i="5"/>
  <c r="H102" i="5"/>
  <c r="H101" i="5"/>
  <c r="H100" i="5"/>
  <c r="H99" i="5"/>
  <c r="P147" i="5"/>
  <c r="O147" i="5"/>
  <c r="N147" i="5"/>
  <c r="M147" i="5"/>
  <c r="Q146" i="5"/>
  <c r="Q144" i="5"/>
  <c r="H113" i="5"/>
  <c r="H112" i="5"/>
  <c r="H111" i="5"/>
  <c r="H110" i="5"/>
  <c r="H109" i="5"/>
  <c r="H108" i="5"/>
  <c r="H107" i="5"/>
  <c r="H106" i="5"/>
  <c r="H105" i="5"/>
  <c r="H104" i="5"/>
  <c r="A84" i="5"/>
  <c r="D126" i="5" s="1"/>
  <c r="D127" i="5" s="1"/>
  <c r="A69" i="5"/>
  <c r="D124" i="5" s="1"/>
  <c r="D125" i="5" s="1"/>
  <c r="A54" i="5"/>
  <c r="D122" i="5" s="1"/>
  <c r="D123" i="5" s="1"/>
  <c r="A39" i="5"/>
  <c r="D120" i="5" s="1"/>
  <c r="D121" i="5" s="1"/>
  <c r="P159" i="5"/>
  <c r="P176" i="5"/>
  <c r="O176" i="5"/>
  <c r="Q152" i="5"/>
  <c r="Q141" i="5"/>
  <c r="Q139" i="5"/>
  <c r="Q156" i="5"/>
  <c r="O112" i="5"/>
  <c r="Q112" i="5" s="1"/>
  <c r="F108" i="5"/>
  <c r="P108" i="5" s="1"/>
  <c r="J97" i="5"/>
  <c r="D96" i="5"/>
  <c r="I96" i="5" s="1"/>
  <c r="J82" i="5"/>
  <c r="D81" i="5"/>
  <c r="I81" i="5" s="1"/>
  <c r="Q136" i="5"/>
  <c r="Q135" i="5"/>
  <c r="Q134" i="5"/>
  <c r="J67" i="5"/>
  <c r="D66" i="5"/>
  <c r="I66" i="5" s="1"/>
  <c r="J52" i="5"/>
  <c r="D51" i="5"/>
  <c r="I51" i="5" s="1"/>
  <c r="J37" i="5"/>
  <c r="D36" i="5"/>
  <c r="I36" i="5" s="1"/>
  <c r="J22" i="5"/>
  <c r="D21" i="5"/>
  <c r="I21" i="5" s="1"/>
  <c r="P142" i="5"/>
  <c r="P137" i="5"/>
  <c r="N176" i="5"/>
  <c r="M176" i="5"/>
  <c r="O159" i="5"/>
  <c r="N159" i="5"/>
  <c r="M159" i="5"/>
  <c r="O137" i="5"/>
  <c r="N137" i="5"/>
  <c r="M137" i="5"/>
  <c r="D87" i="5"/>
  <c r="D90" i="5"/>
  <c r="I90" i="5" s="1"/>
  <c r="D93" i="5"/>
  <c r="I93" i="5" s="1"/>
  <c r="D84" i="5"/>
  <c r="D78" i="5"/>
  <c r="I78" i="5" s="1"/>
  <c r="D75" i="5"/>
  <c r="I75" i="5" s="1"/>
  <c r="D72" i="5"/>
  <c r="I72" i="5" s="1"/>
  <c r="D33" i="5"/>
  <c r="I33" i="5" s="1"/>
  <c r="D30" i="5"/>
  <c r="I30" i="5" s="1"/>
  <c r="D27" i="5"/>
  <c r="I27" i="5" s="1"/>
  <c r="D24" i="5"/>
  <c r="I24" i="5" s="1"/>
  <c r="J94" i="5"/>
  <c r="J91" i="5"/>
  <c r="J88" i="5"/>
  <c r="J85" i="5"/>
  <c r="J79" i="5"/>
  <c r="J76" i="5"/>
  <c r="J73" i="5"/>
  <c r="J70" i="5"/>
  <c r="D69" i="5"/>
  <c r="I69" i="5" s="1"/>
  <c r="J64" i="5"/>
  <c r="D63" i="5"/>
  <c r="I63" i="5" s="1"/>
  <c r="J61" i="5"/>
  <c r="D60" i="5"/>
  <c r="I60" i="5" s="1"/>
  <c r="J58" i="5"/>
  <c r="D57" i="5"/>
  <c r="I57" i="5" s="1"/>
  <c r="J55" i="5"/>
  <c r="D54" i="5"/>
  <c r="I54" i="5" s="1"/>
  <c r="J49" i="5"/>
  <c r="D48" i="5"/>
  <c r="I48" i="5" s="1"/>
  <c r="J46" i="5"/>
  <c r="D45" i="5"/>
  <c r="I45" i="5" s="1"/>
  <c r="J43" i="5"/>
  <c r="D42" i="5"/>
  <c r="I42" i="5" s="1"/>
  <c r="J40" i="5"/>
  <c r="D39" i="5"/>
  <c r="I39" i="5" s="1"/>
  <c r="J34" i="5"/>
  <c r="J31" i="5"/>
  <c r="J28" i="5"/>
  <c r="J25" i="5"/>
  <c r="D18" i="5"/>
  <c r="I18" i="5" s="1"/>
  <c r="D15" i="5"/>
  <c r="I15" i="5" s="1"/>
  <c r="D12" i="5"/>
  <c r="I12" i="5" s="1"/>
  <c r="C68" i="1"/>
  <c r="G68" i="1" s="1"/>
  <c r="D65" i="1"/>
  <c r="D64" i="1"/>
  <c r="D68" i="1" s="1"/>
  <c r="F99" i="5" s="1"/>
  <c r="L99" i="5" s="1"/>
  <c r="T63" i="1"/>
  <c r="T65" i="1" s="1"/>
  <c r="P63" i="1"/>
  <c r="P64" i="1"/>
  <c r="L63" i="1"/>
  <c r="L65" i="1" s="1"/>
  <c r="H63" i="1"/>
  <c r="H65" i="1" s="1"/>
  <c r="C58" i="1"/>
  <c r="F84" i="5" s="1"/>
  <c r="D55" i="1"/>
  <c r="E58" i="1" s="1"/>
  <c r="F85" i="5" s="1"/>
  <c r="L85" i="5" s="1"/>
  <c r="D54" i="1"/>
  <c r="T53" i="1"/>
  <c r="T55" i="1" s="1"/>
  <c r="T54" i="1"/>
  <c r="P53" i="1"/>
  <c r="P55" i="1" s="1"/>
  <c r="L53" i="1"/>
  <c r="L55" i="1" s="1"/>
  <c r="H53" i="1"/>
  <c r="H54" i="1" s="1"/>
  <c r="O142" i="5"/>
  <c r="N142" i="5"/>
  <c r="M142" i="5"/>
  <c r="D130" i="5"/>
  <c r="D129" i="5"/>
  <c r="D128" i="5"/>
  <c r="P113" i="5"/>
  <c r="Q113" i="5" s="1"/>
  <c r="L104" i="5"/>
  <c r="L129" i="5" s="1"/>
  <c r="L109" i="5"/>
  <c r="Q109" i="5" s="1"/>
  <c r="M110" i="5"/>
  <c r="Q110" i="5" s="1"/>
  <c r="P65" i="1"/>
  <c r="H64" i="1"/>
  <c r="J19" i="5"/>
  <c r="N111" i="5"/>
  <c r="Q111" i="5" s="1"/>
  <c r="J16" i="5"/>
  <c r="M105" i="5"/>
  <c r="M129" i="5" s="1"/>
  <c r="J13" i="5"/>
  <c r="O107" i="5"/>
  <c r="O129" i="5" s="1"/>
  <c r="N106" i="5"/>
  <c r="N129" i="5" s="1"/>
  <c r="C48" i="1"/>
  <c r="G48" i="1" s="1"/>
  <c r="T43" i="1"/>
  <c r="T45" i="1" s="1"/>
  <c r="P43" i="1"/>
  <c r="P45" i="1" s="1"/>
  <c r="L43" i="1"/>
  <c r="L44" i="1" s="1"/>
  <c r="H43" i="1"/>
  <c r="H45" i="1" s="1"/>
  <c r="D45" i="1"/>
  <c r="D44" i="1"/>
  <c r="C38" i="1"/>
  <c r="G38" i="1" s="1"/>
  <c r="T33" i="1"/>
  <c r="T34" i="1" s="1"/>
  <c r="T35" i="1"/>
  <c r="P33" i="1"/>
  <c r="P35" i="1" s="1"/>
  <c r="L33" i="1"/>
  <c r="L35" i="1" s="1"/>
  <c r="H33" i="1"/>
  <c r="H34" i="1" s="1"/>
  <c r="D35" i="1"/>
  <c r="D34" i="1"/>
  <c r="C28" i="1"/>
  <c r="T23" i="1"/>
  <c r="T24" i="1" s="1"/>
  <c r="P23" i="1"/>
  <c r="P25" i="1" s="1"/>
  <c r="L23" i="1"/>
  <c r="L25" i="1" s="1"/>
  <c r="H23" i="1"/>
  <c r="H24" i="1" s="1"/>
  <c r="H25" i="1"/>
  <c r="D25" i="1"/>
  <c r="E28" i="1" s="1"/>
  <c r="F40" i="5" s="1"/>
  <c r="L40" i="5" s="1"/>
  <c r="D24" i="1"/>
  <c r="C18" i="1"/>
  <c r="G18" i="1" s="1"/>
  <c r="F24" i="5"/>
  <c r="T13" i="1"/>
  <c r="T14" i="1" s="1"/>
  <c r="P13" i="1"/>
  <c r="P15" i="1" s="1"/>
  <c r="L13" i="1"/>
  <c r="L14" i="1" s="1"/>
  <c r="H13" i="1"/>
  <c r="H15" i="1" s="1"/>
  <c r="D15" i="1"/>
  <c r="D14" i="1"/>
  <c r="D18" i="1" s="1"/>
  <c r="F26" i="5" s="1"/>
  <c r="L26" i="5" s="1"/>
  <c r="Q26" i="5" s="1"/>
  <c r="C8" i="1"/>
  <c r="T3" i="1"/>
  <c r="T5" i="1" s="1"/>
  <c r="T4" i="1"/>
  <c r="P3" i="1"/>
  <c r="P5" i="1" s="1"/>
  <c r="L3" i="1"/>
  <c r="L5" i="1" s="1"/>
  <c r="H3" i="1"/>
  <c r="H4" i="1" s="1"/>
  <c r="D5" i="1"/>
  <c r="D4" i="1"/>
  <c r="T25" i="1"/>
  <c r="G28" i="1"/>
  <c r="F42" i="5" s="1"/>
  <c r="F39" i="5"/>
  <c r="L4" i="1"/>
  <c r="L45" i="1"/>
  <c r="P44" i="1"/>
  <c r="D9" i="5"/>
  <c r="I9" i="5" s="1"/>
  <c r="J10" i="5"/>
  <c r="Q107" i="5"/>
  <c r="Q104" i="5" l="1"/>
  <c r="H35" i="1"/>
  <c r="F54" i="5"/>
  <c r="L54" i="5" s="1"/>
  <c r="L122" i="5" s="1"/>
  <c r="E18" i="1"/>
  <c r="F25" i="5" s="1"/>
  <c r="L25" i="5" s="1"/>
  <c r="Q25" i="5" s="1"/>
  <c r="L54" i="1"/>
  <c r="P34" i="1"/>
  <c r="D48" i="1"/>
  <c r="F71" i="5" s="1"/>
  <c r="L71" i="5" s="1"/>
  <c r="Q71" i="5" s="1"/>
  <c r="T64" i="1"/>
  <c r="H55" i="1"/>
  <c r="D38" i="1"/>
  <c r="F56" i="5" s="1"/>
  <c r="L56" i="5" s="1"/>
  <c r="Q56" i="5" s="1"/>
  <c r="D37" i="7"/>
  <c r="L24" i="1"/>
  <c r="L18" i="7"/>
  <c r="E38" i="1"/>
  <c r="F55" i="5" s="1"/>
  <c r="L55" i="5" s="1"/>
  <c r="Q55" i="5" s="1"/>
  <c r="G58" i="1"/>
  <c r="K58" i="1" s="1"/>
  <c r="F90" i="5" s="1"/>
  <c r="N90" i="5" s="1"/>
  <c r="N126" i="5" s="1"/>
  <c r="E8" i="1"/>
  <c r="F10" i="5" s="1"/>
  <c r="L10" i="5" s="1"/>
  <c r="Q10" i="5" s="1"/>
  <c r="D58" i="1"/>
  <c r="F86" i="5" s="1"/>
  <c r="L86" i="5" s="1"/>
  <c r="Q86" i="5" s="1"/>
  <c r="L64" i="1"/>
  <c r="K68" i="1"/>
  <c r="M68" i="1" s="1"/>
  <c r="H68" i="1"/>
  <c r="F100" i="5" s="1"/>
  <c r="M100" i="5" s="1"/>
  <c r="M128" i="5" s="1"/>
  <c r="K48" i="1"/>
  <c r="F72" i="5"/>
  <c r="M72" i="5" s="1"/>
  <c r="M124" i="5" s="1"/>
  <c r="G8" i="1"/>
  <c r="H8" i="1" s="1"/>
  <c r="F14" i="5" s="1"/>
  <c r="M14" i="5" s="1"/>
  <c r="Q14" i="5" s="1"/>
  <c r="F69" i="5"/>
  <c r="L69" i="5" s="1"/>
  <c r="L124" i="5" s="1"/>
  <c r="I28" i="1"/>
  <c r="F43" i="5" s="1"/>
  <c r="M43" i="5" s="1"/>
  <c r="D18" i="7"/>
  <c r="F9" i="5"/>
  <c r="L9" i="5" s="1"/>
  <c r="Q9" i="5" s="1"/>
  <c r="P4" i="1"/>
  <c r="H5" i="1"/>
  <c r="P177" i="5"/>
  <c r="L15" i="1"/>
  <c r="L37" i="7"/>
  <c r="D28" i="1"/>
  <c r="F41" i="5" s="1"/>
  <c r="L41" i="5" s="1"/>
  <c r="Q41" i="5" s="1"/>
  <c r="I48" i="1"/>
  <c r="F73" i="5" s="1"/>
  <c r="M73" i="5" s="1"/>
  <c r="Q73" i="5" s="1"/>
  <c r="M177" i="5"/>
  <c r="E48" i="1"/>
  <c r="F70" i="5" s="1"/>
  <c r="L70" i="5" s="1"/>
  <c r="Q70" i="5" s="1"/>
  <c r="E68" i="1"/>
  <c r="N177" i="5"/>
  <c r="K28" i="1"/>
  <c r="T44" i="1"/>
  <c r="O177" i="5"/>
  <c r="L34" i="1"/>
  <c r="I68" i="1"/>
  <c r="K38" i="1"/>
  <c r="H38" i="1"/>
  <c r="F59" i="5" s="1"/>
  <c r="M59" i="5" s="1"/>
  <c r="Q59" i="5" s="1"/>
  <c r="I38" i="1"/>
  <c r="F58" i="5" s="1"/>
  <c r="M58" i="5" s="1"/>
  <c r="Q58" i="5" s="1"/>
  <c r="F57" i="5"/>
  <c r="M57" i="5" s="1"/>
  <c r="M58" i="1"/>
  <c r="F91" i="5" s="1"/>
  <c r="N91" i="5" s="1"/>
  <c r="Q91" i="5" s="1"/>
  <c r="F27" i="5"/>
  <c r="M27" i="5" s="1"/>
  <c r="M118" i="5" s="1"/>
  <c r="I18" i="1"/>
  <c r="F28" i="5" s="1"/>
  <c r="M28" i="5" s="1"/>
  <c r="Q28" i="5" s="1"/>
  <c r="K18" i="1"/>
  <c r="T15" i="1"/>
  <c r="H44" i="1"/>
  <c r="H48" i="1" s="1"/>
  <c r="F74" i="5" s="1"/>
  <c r="M74" i="5" s="1"/>
  <c r="Q74" i="5" s="1"/>
  <c r="K8" i="1"/>
  <c r="F12" i="5"/>
  <c r="M12" i="5" s="1"/>
  <c r="H28" i="1"/>
  <c r="F44" i="5" s="1"/>
  <c r="M44" i="5" s="1"/>
  <c r="Q44" i="5" s="1"/>
  <c r="H14" i="1"/>
  <c r="H18" i="1" s="1"/>
  <c r="F29" i="5" s="1"/>
  <c r="M29" i="5" s="1"/>
  <c r="F87" i="5"/>
  <c r="M87" i="5" s="1"/>
  <c r="Q87" i="5" s="1"/>
  <c r="P14" i="1"/>
  <c r="D8" i="1"/>
  <c r="F11" i="5" s="1"/>
  <c r="L11" i="5" s="1"/>
  <c r="P24" i="1"/>
  <c r="P54" i="1"/>
  <c r="Q105" i="5"/>
  <c r="P130" i="5"/>
  <c r="N130" i="5"/>
  <c r="M130" i="5"/>
  <c r="O130" i="5"/>
  <c r="L39" i="5"/>
  <c r="Q39" i="5" s="1"/>
  <c r="Q159" i="5"/>
  <c r="Q176" i="5"/>
  <c r="Q40" i="5"/>
  <c r="L121" i="5"/>
  <c r="L128" i="5"/>
  <c r="Q99" i="5"/>
  <c r="D119" i="5"/>
  <c r="L84" i="5"/>
  <c r="L126" i="5" s="1"/>
  <c r="Q147" i="5"/>
  <c r="Q137" i="5"/>
  <c r="Q108" i="5"/>
  <c r="P129" i="5"/>
  <c r="Q129" i="5" s="1"/>
  <c r="Q106" i="5"/>
  <c r="L130" i="5"/>
  <c r="Q54" i="5"/>
  <c r="I84" i="5"/>
  <c r="L24" i="5"/>
  <c r="Q24" i="5" s="1"/>
  <c r="L127" i="5"/>
  <c r="Q153" i="5"/>
  <c r="Q142" i="5"/>
  <c r="L119" i="5"/>
  <c r="M42" i="5"/>
  <c r="Q43" i="5"/>
  <c r="L123" i="5"/>
  <c r="Q85" i="5"/>
  <c r="I87" i="5"/>
  <c r="L125" i="5" l="1"/>
  <c r="L58" i="1"/>
  <c r="F92" i="5" s="1"/>
  <c r="N92" i="5" s="1"/>
  <c r="Q92" i="5" s="1"/>
  <c r="Q100" i="5"/>
  <c r="L117" i="5"/>
  <c r="O58" i="1"/>
  <c r="F93" i="5" s="1"/>
  <c r="O93" i="5" s="1"/>
  <c r="I58" i="1"/>
  <c r="F88" i="5" s="1"/>
  <c r="M88" i="5" s="1"/>
  <c r="Q88" i="5" s="1"/>
  <c r="H58" i="1"/>
  <c r="F89" i="5" s="1"/>
  <c r="M89" i="5" s="1"/>
  <c r="Q89" i="5" s="1"/>
  <c r="L28" i="1"/>
  <c r="F47" i="5" s="1"/>
  <c r="N47" i="5" s="1"/>
  <c r="Q47" i="5" s="1"/>
  <c r="M28" i="1"/>
  <c r="F46" i="5" s="1"/>
  <c r="N46" i="5" s="1"/>
  <c r="L116" i="5"/>
  <c r="F45" i="5"/>
  <c r="N45" i="5" s="1"/>
  <c r="Q45" i="5" s="1"/>
  <c r="I8" i="1"/>
  <c r="F13" i="5" s="1"/>
  <c r="M13" i="5" s="1"/>
  <c r="Q13" i="5" s="1"/>
  <c r="O28" i="1"/>
  <c r="F48" i="5" s="1"/>
  <c r="O48" i="5" s="1"/>
  <c r="O120" i="5" s="1"/>
  <c r="L48" i="1"/>
  <c r="F77" i="5" s="1"/>
  <c r="N77" i="5" s="1"/>
  <c r="Q77" i="5" s="1"/>
  <c r="O48" i="1"/>
  <c r="M48" i="1"/>
  <c r="F76" i="5" s="1"/>
  <c r="N76" i="5" s="1"/>
  <c r="F75" i="5"/>
  <c r="N75" i="5" s="1"/>
  <c r="N124" i="5" s="1"/>
  <c r="O68" i="1"/>
  <c r="L68" i="1"/>
  <c r="F101" i="5" s="1"/>
  <c r="N101" i="5" s="1"/>
  <c r="Q72" i="5"/>
  <c r="Q11" i="5"/>
  <c r="N127" i="5"/>
  <c r="M123" i="5"/>
  <c r="M125" i="5"/>
  <c r="Q29" i="5"/>
  <c r="M119" i="5"/>
  <c r="L18" i="1"/>
  <c r="F32" i="5" s="1"/>
  <c r="N32" i="5" s="1"/>
  <c r="Q32" i="5" s="1"/>
  <c r="F30" i="5"/>
  <c r="N30" i="5" s="1"/>
  <c r="N118" i="5" s="1"/>
  <c r="M18" i="1"/>
  <c r="F31" i="5" s="1"/>
  <c r="N31" i="5" s="1"/>
  <c r="O18" i="1"/>
  <c r="M8" i="1"/>
  <c r="F16" i="5" s="1"/>
  <c r="N16" i="5" s="1"/>
  <c r="O8" i="1"/>
  <c r="F15" i="5"/>
  <c r="N15" i="5" s="1"/>
  <c r="L8" i="1"/>
  <c r="F17" i="5" s="1"/>
  <c r="N17" i="5" s="1"/>
  <c r="Q17" i="5" s="1"/>
  <c r="S58" i="1"/>
  <c r="P58" i="1"/>
  <c r="F95" i="5" s="1"/>
  <c r="O95" i="5" s="1"/>
  <c r="Q95" i="5" s="1"/>
  <c r="M121" i="5"/>
  <c r="O38" i="1"/>
  <c r="M38" i="1"/>
  <c r="F61" i="5" s="1"/>
  <c r="N61" i="5" s="1"/>
  <c r="F60" i="5"/>
  <c r="N60" i="5" s="1"/>
  <c r="L38" i="1"/>
  <c r="F62" i="5" s="1"/>
  <c r="N62" i="5" s="1"/>
  <c r="Q62" i="5" s="1"/>
  <c r="Q90" i="5"/>
  <c r="Q27" i="5"/>
  <c r="Q130" i="5"/>
  <c r="M126" i="5"/>
  <c r="L120" i="5"/>
  <c r="Q177" i="5"/>
  <c r="Q84" i="5"/>
  <c r="Q69" i="5"/>
  <c r="L114" i="5"/>
  <c r="L118" i="5"/>
  <c r="M116" i="5"/>
  <c r="Q12" i="5"/>
  <c r="M122" i="5"/>
  <c r="Q57" i="5"/>
  <c r="M120" i="5"/>
  <c r="Q42" i="5"/>
  <c r="N120" i="5" l="1"/>
  <c r="M117" i="5"/>
  <c r="M114" i="5"/>
  <c r="Q58" i="1"/>
  <c r="F94" i="5" s="1"/>
  <c r="O94" i="5" s="1"/>
  <c r="M127" i="5"/>
  <c r="M131" i="5" s="1"/>
  <c r="S28" i="1"/>
  <c r="T28" i="1" s="1"/>
  <c r="F53" i="5" s="1"/>
  <c r="P53" i="5" s="1"/>
  <c r="Q53" i="5" s="1"/>
  <c r="N128" i="5"/>
  <c r="Q101" i="5"/>
  <c r="Q76" i="5"/>
  <c r="N125" i="5"/>
  <c r="P28" i="1"/>
  <c r="F50" i="5" s="1"/>
  <c r="O50" i="5" s="1"/>
  <c r="Q50" i="5" s="1"/>
  <c r="Q28" i="1"/>
  <c r="F49" i="5" s="1"/>
  <c r="O49" i="5" s="1"/>
  <c r="Q49" i="5" s="1"/>
  <c r="Q68" i="1"/>
  <c r="S68" i="1"/>
  <c r="P68" i="1"/>
  <c r="F102" i="5" s="1"/>
  <c r="O102" i="5" s="1"/>
  <c r="F78" i="5"/>
  <c r="O78" i="5" s="1"/>
  <c r="S48" i="1"/>
  <c r="P48" i="1"/>
  <c r="F80" i="5" s="1"/>
  <c r="O80" i="5" s="1"/>
  <c r="Q80" i="5" s="1"/>
  <c r="Q48" i="1"/>
  <c r="F79" i="5" s="1"/>
  <c r="O79" i="5" s="1"/>
  <c r="Q75" i="5"/>
  <c r="Q46" i="5"/>
  <c r="N121" i="5"/>
  <c r="Q48" i="5"/>
  <c r="Q30" i="5"/>
  <c r="N114" i="5"/>
  <c r="Q60" i="5"/>
  <c r="N122" i="5"/>
  <c r="F96" i="5"/>
  <c r="P96" i="5" s="1"/>
  <c r="U58" i="1"/>
  <c r="F97" i="5" s="1"/>
  <c r="P97" i="5" s="1"/>
  <c r="T58" i="1"/>
  <c r="F98" i="5" s="1"/>
  <c r="P98" i="5" s="1"/>
  <c r="Q98" i="5" s="1"/>
  <c r="F33" i="5"/>
  <c r="O33" i="5" s="1"/>
  <c r="P18" i="1"/>
  <c r="F35" i="5" s="1"/>
  <c r="O35" i="5" s="1"/>
  <c r="Q35" i="5" s="1"/>
  <c r="S18" i="1"/>
  <c r="Q18" i="1"/>
  <c r="F34" i="5" s="1"/>
  <c r="O34" i="5" s="1"/>
  <c r="Q61" i="5"/>
  <c r="N123" i="5"/>
  <c r="N119" i="5"/>
  <c r="Q31" i="5"/>
  <c r="Q15" i="5"/>
  <c r="N116" i="5"/>
  <c r="F18" i="5"/>
  <c r="O18" i="5" s="1"/>
  <c r="S8" i="1"/>
  <c r="P8" i="1"/>
  <c r="F20" i="5" s="1"/>
  <c r="O20" i="5" s="1"/>
  <c r="Q20" i="5" s="1"/>
  <c r="Q8" i="1"/>
  <c r="F19" i="5" s="1"/>
  <c r="O19" i="5" s="1"/>
  <c r="S38" i="1"/>
  <c r="P38" i="1"/>
  <c r="F65" i="5" s="1"/>
  <c r="O65" i="5" s="1"/>
  <c r="Q65" i="5" s="1"/>
  <c r="Q38" i="1"/>
  <c r="F64" i="5" s="1"/>
  <c r="O64" i="5" s="1"/>
  <c r="F63" i="5"/>
  <c r="O63" i="5" s="1"/>
  <c r="Q16" i="5"/>
  <c r="N117" i="5"/>
  <c r="O126" i="5"/>
  <c r="Q93" i="5"/>
  <c r="U28" i="1"/>
  <c r="F52" i="5" s="1"/>
  <c r="P52" i="5" s="1"/>
  <c r="O127" i="5"/>
  <c r="Q94" i="5"/>
  <c r="L131" i="5"/>
  <c r="L132" i="5" s="1"/>
  <c r="L179" i="5" s="1"/>
  <c r="L186" i="5" s="1"/>
  <c r="M132" i="5" l="1"/>
  <c r="M179" i="5" s="1"/>
  <c r="M186" i="5" s="1"/>
  <c r="F51" i="5"/>
  <c r="P51" i="5" s="1"/>
  <c r="O128" i="5"/>
  <c r="Q102" i="5"/>
  <c r="U68" i="1"/>
  <c r="T68" i="1"/>
  <c r="F103" i="5" s="1"/>
  <c r="P103" i="5" s="1"/>
  <c r="U48" i="1"/>
  <c r="F82" i="5" s="1"/>
  <c r="P82" i="5" s="1"/>
  <c r="T48" i="1"/>
  <c r="F83" i="5" s="1"/>
  <c r="P83" i="5" s="1"/>
  <c r="Q83" i="5" s="1"/>
  <c r="F81" i="5"/>
  <c r="P81" i="5" s="1"/>
  <c r="Q78" i="5"/>
  <c r="O124" i="5"/>
  <c r="O121" i="5"/>
  <c r="Q79" i="5"/>
  <c r="O125" i="5"/>
  <c r="N131" i="5"/>
  <c r="N132" i="5" s="1"/>
  <c r="N179" i="5" s="1"/>
  <c r="N181" i="5" s="1"/>
  <c r="N182" i="5" s="1"/>
  <c r="N184" i="5" s="1"/>
  <c r="O117" i="5"/>
  <c r="Q19" i="5"/>
  <c r="O119" i="5"/>
  <c r="Q34" i="5"/>
  <c r="P127" i="5"/>
  <c r="Q127" i="5" s="1"/>
  <c r="Q97" i="5"/>
  <c r="P126" i="5"/>
  <c r="Q126" i="5" s="1"/>
  <c r="Q96" i="5"/>
  <c r="O122" i="5"/>
  <c r="Q63" i="5"/>
  <c r="Q51" i="5"/>
  <c r="P120" i="5"/>
  <c r="Q120" i="5" s="1"/>
  <c r="Q64" i="5"/>
  <c r="O123" i="5"/>
  <c r="U18" i="1"/>
  <c r="F37" i="5" s="1"/>
  <c r="P37" i="5" s="1"/>
  <c r="T18" i="1"/>
  <c r="F38" i="5" s="1"/>
  <c r="P38" i="5" s="1"/>
  <c r="Q38" i="5" s="1"/>
  <c r="F36" i="5"/>
  <c r="P36" i="5" s="1"/>
  <c r="Q52" i="5"/>
  <c r="P121" i="5"/>
  <c r="F21" i="5"/>
  <c r="P21" i="5" s="1"/>
  <c r="T8" i="1"/>
  <c r="F23" i="5" s="1"/>
  <c r="P23" i="5" s="1"/>
  <c r="U8" i="1"/>
  <c r="F22" i="5" s="1"/>
  <c r="P22" i="5" s="1"/>
  <c r="Q22" i="5" s="1"/>
  <c r="O116" i="5"/>
  <c r="O114" i="5"/>
  <c r="Q18" i="5"/>
  <c r="T38" i="1"/>
  <c r="F68" i="5" s="1"/>
  <c r="P68" i="5" s="1"/>
  <c r="Q68" i="5" s="1"/>
  <c r="U38" i="1"/>
  <c r="F67" i="5" s="1"/>
  <c r="P67" i="5" s="1"/>
  <c r="F66" i="5"/>
  <c r="P66" i="5" s="1"/>
  <c r="Q33" i="5"/>
  <c r="O118" i="5"/>
  <c r="L181" i="5"/>
  <c r="L182" i="5" s="1"/>
  <c r="L187" i="5" s="1"/>
  <c r="M181" i="5" l="1"/>
  <c r="M182" i="5" s="1"/>
  <c r="M184" i="5" s="1"/>
  <c r="P124" i="5"/>
  <c r="Q124" i="5" s="1"/>
  <c r="Q81" i="5"/>
  <c r="P125" i="5"/>
  <c r="Q125" i="5" s="1"/>
  <c r="Q82" i="5"/>
  <c r="Q103" i="5"/>
  <c r="P128" i="5"/>
  <c r="Q128" i="5" s="1"/>
  <c r="Q121" i="5"/>
  <c r="N186" i="5"/>
  <c r="N187" i="5" s="1"/>
  <c r="N189" i="5" s="1"/>
  <c r="P118" i="5"/>
  <c r="Q118" i="5" s="1"/>
  <c r="Q36" i="5"/>
  <c r="P122" i="5"/>
  <c r="Q122" i="5" s="1"/>
  <c r="Q66" i="5"/>
  <c r="O131" i="5"/>
  <c r="O132" i="5" s="1"/>
  <c r="P114" i="5"/>
  <c r="Q114" i="5" s="1"/>
  <c r="P116" i="5"/>
  <c r="Q21" i="5"/>
  <c r="Q37" i="5"/>
  <c r="P119" i="5"/>
  <c r="Q119" i="5" s="1"/>
  <c r="Q67" i="5"/>
  <c r="P123" i="5"/>
  <c r="Q123" i="5" s="1"/>
  <c r="Q23" i="5"/>
  <c r="P117" i="5"/>
  <c r="Q117" i="5" s="1"/>
  <c r="L184" i="5"/>
  <c r="M187" i="5" l="1"/>
  <c r="M189" i="5" s="1"/>
  <c r="P131" i="5"/>
  <c r="P132" i="5" s="1"/>
  <c r="P179" i="5" s="1"/>
  <c r="Q116" i="5"/>
  <c r="Q131" i="5" s="1"/>
  <c r="O179" i="5"/>
  <c r="L189" i="5"/>
  <c r="Q132" i="5" l="1"/>
  <c r="O186" i="5"/>
  <c r="O181" i="5"/>
  <c r="Q179" i="5"/>
  <c r="P181" i="5"/>
  <c r="P182" i="5" s="1"/>
  <c r="P184" i="5" s="1"/>
  <c r="P186" i="5"/>
  <c r="P187" i="5" l="1"/>
  <c r="P189" i="5" s="1"/>
  <c r="O182" i="5"/>
  <c r="O187" i="5" s="1"/>
  <c r="Q181" i="5"/>
  <c r="Q186" i="5"/>
  <c r="Q187" i="5" l="1"/>
  <c r="O184" i="5"/>
  <c r="Q184" i="5" s="1"/>
  <c r="Q182" i="5"/>
  <c r="O189" i="5" l="1"/>
  <c r="Q189" i="5" s="1"/>
</calcChain>
</file>

<file path=xl/sharedStrings.xml><?xml version="1.0" encoding="utf-8"?>
<sst xmlns="http://schemas.openxmlformats.org/spreadsheetml/2006/main" count="684" uniqueCount="115">
  <si>
    <t>YEAR 1</t>
  </si>
  <si>
    <t>YEAR 2</t>
  </si>
  <si>
    <t>YEAR 3</t>
  </si>
  <si>
    <t>YEAR 4</t>
  </si>
  <si>
    <t>YEAR 5</t>
  </si>
  <si>
    <t>Type of appt:</t>
  </si>
  <si>
    <t>Cal. YR</t>
  </si>
  <si>
    <t>Hours/appt:</t>
  </si>
  <si>
    <t>Months</t>
  </si>
  <si>
    <t>Increase:</t>
  </si>
  <si>
    <t>Current annual rate</t>
  </si>
  <si>
    <t>Annual</t>
  </si>
  <si>
    <t>Hourly</t>
  </si>
  <si>
    <t>Mo</t>
  </si>
  <si>
    <t>Acad. YR</t>
  </si>
  <si>
    <t>Fac. 12 mo.</t>
  </si>
  <si>
    <t>Year 1</t>
  </si>
  <si>
    <t>Year 2</t>
  </si>
  <si>
    <t>Year 3</t>
  </si>
  <si>
    <t>Total</t>
  </si>
  <si>
    <t>Equipment</t>
  </si>
  <si>
    <t>Other Direct Costs</t>
  </si>
  <si>
    <t>Sponsor:</t>
  </si>
  <si>
    <t>Title:</t>
  </si>
  <si>
    <t>Project Term:</t>
  </si>
  <si>
    <t>GDO #:</t>
  </si>
  <si>
    <t>WTUs</t>
  </si>
  <si>
    <t>CY</t>
  </si>
  <si>
    <t>AY</t>
  </si>
  <si>
    <t>SM</t>
  </si>
  <si>
    <t>Year 4</t>
  </si>
  <si>
    <t>Release @</t>
  </si>
  <si>
    <t xml:space="preserve"> /AY</t>
  </si>
  <si>
    <t>PI</t>
  </si>
  <si>
    <t>months sum @</t>
  </si>
  <si>
    <t xml:space="preserve"> /MO</t>
  </si>
  <si>
    <t>hours overload @</t>
  </si>
  <si>
    <t xml:space="preserve"> /HR</t>
  </si>
  <si>
    <t>Subtotal Personnel</t>
  </si>
  <si>
    <t>Fringe Benefits</t>
  </si>
  <si>
    <t>Faculty release</t>
  </si>
  <si>
    <t>Subtotal Fringe Benefits</t>
  </si>
  <si>
    <t>TOTAL Personnel Services</t>
  </si>
  <si>
    <t>Domestic Travel</t>
  </si>
  <si>
    <t>TOTAL Participant Costs</t>
  </si>
  <si>
    <t>Materials &amp; Supplies</t>
  </si>
  <si>
    <t>Consultant Services</t>
  </si>
  <si>
    <t>Other</t>
  </si>
  <si>
    <t>TOTAL Other Direct Costs</t>
  </si>
  <si>
    <t>Indirect Costs</t>
  </si>
  <si>
    <t>of Modified Total Direct</t>
  </si>
  <si>
    <t>TOTAL PROJECT COSTS</t>
  </si>
  <si>
    <t>RATE CALCULATOR FOR:</t>
  </si>
  <si>
    <t>Undergraduates</t>
  </si>
  <si>
    <t>hours @</t>
  </si>
  <si>
    <t>Corp intermittent</t>
  </si>
  <si>
    <t>TOTAL Equipment</t>
  </si>
  <si>
    <t>Participant/Trainee Support Costs</t>
  </si>
  <si>
    <t>SUBTOTAL Materials &amp; Supplies</t>
  </si>
  <si>
    <t>SUBTOTAL Consultant</t>
  </si>
  <si>
    <t>?????</t>
  </si>
  <si>
    <t>SUBTOTAL Other</t>
  </si>
  <si>
    <t>Destination:</t>
  </si>
  <si>
    <t>(i.e., event/location)</t>
  </si>
  <si>
    <t># of people:</t>
  </si>
  <si>
    <t># of days:</t>
  </si>
  <si>
    <t>per diem (daily rate/person):</t>
  </si>
  <si>
    <t>Total per diem:</t>
  </si>
  <si>
    <t># of nights:</t>
  </si>
  <si>
    <t>lodging, per night:</t>
  </si>
  <si>
    <t>Total lodging:</t>
  </si>
  <si>
    <t>Airfare (roundtrip):</t>
  </si>
  <si>
    <t>Total airfare:</t>
  </si>
  <si>
    <t>Personal vehicle:</t>
  </si>
  <si>
    <t>/mile</t>
  </si>
  <si>
    <t>miles @</t>
  </si>
  <si>
    <t xml:space="preserve">Graduate Students </t>
  </si>
  <si>
    <t>hrs effort @</t>
  </si>
  <si>
    <t>Year 5</t>
  </si>
  <si>
    <t>of Modified Total Direct minus allowable</t>
  </si>
  <si>
    <t>Unrecovered Indirect Costs</t>
  </si>
  <si>
    <t>Building(s) in Project:</t>
  </si>
  <si>
    <t>CPC Int</t>
  </si>
  <si>
    <t>Faculty summer &amp; overload</t>
  </si>
  <si>
    <t>CPC Employee</t>
  </si>
  <si>
    <t>Max $275 per night (or sponsor limit)</t>
  </si>
  <si>
    <t xml:space="preserve">Other Travel Cost </t>
  </si>
  <si>
    <t>(detail in budget justification)</t>
  </si>
  <si>
    <t>Tuition</t>
  </si>
  <si>
    <t>Background checks</t>
  </si>
  <si>
    <t>Recruitment Costs</t>
  </si>
  <si>
    <t>TOTAL Domestic Travel</t>
  </si>
  <si>
    <t>International Travel</t>
  </si>
  <si>
    <t>International Travel Insurance</t>
  </si>
  <si>
    <t>TOTAL International Travel</t>
  </si>
  <si>
    <t>TOTAL DIRECT COSTS</t>
  </si>
  <si>
    <t>TOTAL SPONSOR COSTS</t>
  </si>
  <si>
    <t>Rental car daily rate:</t>
  </si>
  <si>
    <t xml:space="preserve">  </t>
  </si>
  <si>
    <t>$62 maximum (or sponsor limit) includes incidentals @ ($7/day after 1st day)</t>
  </si>
  <si>
    <t>TOTAL</t>
  </si>
  <si>
    <t>Personnel</t>
  </si>
  <si>
    <t>Graduate Students</t>
  </si>
  <si>
    <r>
      <t xml:space="preserve">TRAVEL WORKSHEET </t>
    </r>
    <r>
      <rPr>
        <sz val="9"/>
        <color indexed="8"/>
        <rFont val="Arial"/>
        <family val="2"/>
      </rPr>
      <t>(enter data in highlighted cells)</t>
    </r>
  </si>
  <si>
    <t>Subcontracts</t>
  </si>
  <si>
    <t>SUBTOTAL Subcontracts</t>
  </si>
  <si>
    <t>Stipends</t>
  </si>
  <si>
    <t>Travel</t>
  </si>
  <si>
    <t>Subsistence</t>
  </si>
  <si>
    <t>Cal Poly Recovered F&amp;A Base</t>
  </si>
  <si>
    <t>Cal Poly Unrecovered F&amp;A Base</t>
  </si>
  <si>
    <t>Cal Poly Unrecovered F&amp;A</t>
  </si>
  <si>
    <t>SALARY RATE CALCULATOR FOR:</t>
  </si>
  <si>
    <t>Cal Poly Recovered F&amp;A</t>
  </si>
  <si>
    <t>or 60.4% if CPC fully benefitted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</si>
</sst>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0.0%"/>
    <numFmt numFmtId="167" formatCode="#,##0.0"/>
    <numFmt numFmtId="168" formatCode="0.000%"/>
    <numFmt numFmtId="169" formatCode="&quot;$&quot;#,##0.000_);[Red]\(&quot;$&quot;#,##0.000\)"/>
  </numFmts>
  <fonts count="19" x14ac:knownFonts="1">
    <font>
      <sz val="11"/>
      <color theme="1"/>
      <name val="Calibri"/>
      <family val="2"/>
      <scheme val="minor"/>
    </font>
    <font>
      <sz val="10"/>
      <name val="Arial"/>
      <family val="2"/>
    </font>
    <font>
      <b/>
      <sz val="10"/>
      <name val="Arial"/>
      <family val="2"/>
    </font>
    <font>
      <sz val="10"/>
      <color indexed="10"/>
      <name val="Arial"/>
      <family val="2"/>
    </font>
    <font>
      <b/>
      <sz val="10"/>
      <color indexed="21"/>
      <name val="Arial"/>
      <family val="2"/>
    </font>
    <font>
      <sz val="10"/>
      <name val="Arial"/>
      <family val="2"/>
    </font>
    <font>
      <sz val="11"/>
      <color theme="1"/>
      <name val="Calibri"/>
      <family val="2"/>
      <scheme val="minor"/>
    </font>
    <font>
      <sz val="11"/>
      <name val="Arial"/>
      <family val="2"/>
    </font>
    <font>
      <b/>
      <sz val="11"/>
      <name val="Arial"/>
      <family val="2"/>
    </font>
    <font>
      <sz val="11"/>
      <name val="Calibri"/>
      <family val="2"/>
      <scheme val="minor"/>
    </font>
    <font>
      <b/>
      <u/>
      <sz val="10"/>
      <name val="Arial"/>
      <family val="2"/>
    </font>
    <font>
      <u/>
      <sz val="9"/>
      <name val="Arial"/>
      <family val="2"/>
    </font>
    <font>
      <i/>
      <sz val="10"/>
      <name val="Arial"/>
      <family val="2"/>
    </font>
    <font>
      <u/>
      <sz val="10"/>
      <name val="Arial"/>
      <family val="2"/>
    </font>
    <font>
      <b/>
      <u/>
      <sz val="10"/>
      <color rgb="FFFF0000"/>
      <name val="Arial"/>
      <family val="2"/>
    </font>
    <font>
      <b/>
      <sz val="10"/>
      <color rgb="FFFF0000"/>
      <name val="Arial"/>
      <family val="2"/>
    </font>
    <font>
      <b/>
      <sz val="9"/>
      <color theme="1"/>
      <name val="Arial"/>
      <family val="2"/>
    </font>
    <font>
      <sz val="9"/>
      <color theme="1"/>
      <name val="Arial"/>
      <family val="2"/>
    </font>
    <font>
      <sz val="9"/>
      <color indexed="8"/>
      <name val="Arial"/>
      <family val="2"/>
    </font>
  </fonts>
  <fills count="5">
    <fill>
      <patternFill patternType="none"/>
    </fill>
    <fill>
      <patternFill patternType="gray125"/>
    </fill>
    <fill>
      <patternFill patternType="solid">
        <fgColor indexed="22"/>
        <bgColor indexed="64"/>
      </patternFill>
    </fill>
    <fill>
      <patternFill patternType="solid">
        <fgColor indexed="34"/>
        <bgColor indexed="64"/>
      </patternFill>
    </fill>
    <fill>
      <patternFill patternType="solid">
        <fgColor rgb="FFFFFF00"/>
        <bgColor indexed="64"/>
      </patternFill>
    </fill>
  </fills>
  <borders count="79">
    <border>
      <left/>
      <right/>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bottom style="thick">
        <color indexed="64"/>
      </bottom>
      <diagonal/>
    </border>
    <border>
      <left style="thick">
        <color indexed="64"/>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top/>
      <bottom style="medium">
        <color indexed="64"/>
      </bottom>
      <diagonal/>
    </border>
    <border>
      <left style="thin">
        <color indexed="64"/>
      </left>
      <right/>
      <top style="thin">
        <color auto="1"/>
      </top>
      <bottom style="thin">
        <color indexed="64"/>
      </bottom>
      <diagonal/>
    </border>
    <border>
      <left/>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0" fontId="5" fillId="0" borderId="0"/>
    <xf numFmtId="44" fontId="6" fillId="0" borderId="0" applyFont="0" applyFill="0" applyBorder="0" applyAlignment="0" applyProtection="0"/>
    <xf numFmtId="43" fontId="1" fillId="0" borderId="0" applyFont="0" applyFill="0" applyBorder="0" applyAlignment="0" applyProtection="0"/>
    <xf numFmtId="0" fontId="6" fillId="0" borderId="0"/>
  </cellStyleXfs>
  <cellXfs count="261">
    <xf numFmtId="0" fontId="0" fillId="0" borderId="0" xfId="0"/>
    <xf numFmtId="0" fontId="2" fillId="0" borderId="1" xfId="1" applyFont="1" applyBorder="1" applyAlignment="1">
      <alignment horizontal="center" vertical="center"/>
    </xf>
    <xf numFmtId="0" fontId="2" fillId="0" borderId="1" xfId="1" applyFont="1" applyBorder="1"/>
    <xf numFmtId="0" fontId="2" fillId="0" borderId="0" xfId="1" applyFont="1"/>
    <xf numFmtId="0" fontId="1" fillId="2" borderId="0" xfId="1" applyFill="1" applyBorder="1"/>
    <xf numFmtId="0" fontId="1" fillId="0" borderId="4" xfId="1" applyFill="1" applyBorder="1" applyAlignment="1">
      <alignment horizontal="left"/>
    </xf>
    <xf numFmtId="0" fontId="3" fillId="0" borderId="6" xfId="1" applyFont="1" applyFill="1" applyBorder="1" applyAlignment="1">
      <alignment wrapText="1"/>
    </xf>
    <xf numFmtId="0" fontId="1" fillId="0" borderId="7" xfId="1" applyFont="1" applyFill="1" applyBorder="1" applyAlignment="1">
      <alignment horizontal="left"/>
    </xf>
    <xf numFmtId="0" fontId="1" fillId="0" borderId="0" xfId="1" applyFill="1" applyBorder="1" applyAlignment="1">
      <alignment horizontal="left"/>
    </xf>
    <xf numFmtId="0" fontId="1" fillId="0" borderId="8" xfId="1" applyFont="1" applyFill="1" applyBorder="1" applyAlignment="1">
      <alignment horizontal="left"/>
    </xf>
    <xf numFmtId="0" fontId="1" fillId="0" borderId="8" xfId="1" applyFill="1" applyBorder="1" applyAlignment="1">
      <alignment horizontal="left"/>
    </xf>
    <xf numFmtId="0" fontId="1" fillId="0" borderId="9" xfId="1" applyFill="1" applyBorder="1" applyAlignment="1">
      <alignment horizontal="left"/>
    </xf>
    <xf numFmtId="0" fontId="1" fillId="0" borderId="0" xfId="1"/>
    <xf numFmtId="0" fontId="1" fillId="0" borderId="10" xfId="1" applyFont="1" applyFill="1" applyBorder="1" applyAlignment="1">
      <alignment horizontal="left"/>
    </xf>
    <xf numFmtId="0" fontId="1" fillId="0" borderId="12" xfId="1" applyFill="1" applyBorder="1" applyAlignment="1">
      <alignment horizontal="left"/>
    </xf>
    <xf numFmtId="0" fontId="1" fillId="0" borderId="11" xfId="1" applyFill="1" applyBorder="1" applyAlignment="1">
      <alignment horizontal="left"/>
    </xf>
    <xf numFmtId="0" fontId="1" fillId="0" borderId="13" xfId="1" applyFill="1" applyBorder="1" applyAlignment="1">
      <alignment horizontal="left"/>
    </xf>
    <xf numFmtId="0" fontId="1" fillId="2" borderId="14" xfId="1" applyFill="1" applyBorder="1"/>
    <xf numFmtId="0" fontId="1" fillId="0" borderId="15" xfId="1" applyFill="1" applyBorder="1" applyAlignment="1">
      <alignment horizontal="center"/>
    </xf>
    <xf numFmtId="0" fontId="1" fillId="0" borderId="16" xfId="1" applyFill="1" applyBorder="1" applyAlignment="1">
      <alignment horizontal="center"/>
    </xf>
    <xf numFmtId="0" fontId="1" fillId="0" borderId="17" xfId="1" applyFont="1" applyFill="1" applyBorder="1" applyAlignment="1">
      <alignment horizontal="center"/>
    </xf>
    <xf numFmtId="0" fontId="1" fillId="0" borderId="14" xfId="1" applyFont="1" applyFill="1" applyBorder="1" applyAlignment="1">
      <alignment horizontal="center"/>
    </xf>
    <xf numFmtId="1" fontId="1" fillId="0" borderId="17" xfId="1" applyNumberFormat="1" applyFill="1" applyBorder="1" applyAlignment="1">
      <alignment horizontal="center"/>
    </xf>
    <xf numFmtId="164" fontId="1" fillId="0" borderId="19" xfId="1" applyNumberFormat="1" applyFill="1" applyBorder="1" applyAlignment="1">
      <alignment horizontal="center"/>
    </xf>
    <xf numFmtId="165" fontId="1" fillId="0" borderId="20" xfId="1" applyNumberFormat="1" applyFill="1" applyBorder="1" applyAlignment="1">
      <alignment horizontal="center"/>
    </xf>
    <xf numFmtId="164" fontId="1" fillId="0" borderId="17" xfId="1" applyNumberFormat="1" applyFont="1" applyFill="1" applyBorder="1" applyAlignment="1">
      <alignment horizontal="center"/>
    </xf>
    <xf numFmtId="164" fontId="1" fillId="0" borderId="14" xfId="1" applyNumberFormat="1" applyFont="1" applyFill="1" applyBorder="1" applyAlignment="1">
      <alignment horizontal="center"/>
    </xf>
    <xf numFmtId="164" fontId="1" fillId="0" borderId="17" xfId="1" applyNumberFormat="1" applyFill="1" applyBorder="1" applyAlignment="1">
      <alignment horizontal="center"/>
    </xf>
    <xf numFmtId="0" fontId="4" fillId="0" borderId="0" xfId="1" applyFont="1" applyBorder="1"/>
    <xf numFmtId="0" fontId="1" fillId="0" borderId="0" xfId="1" applyBorder="1"/>
    <xf numFmtId="0" fontId="5" fillId="0" borderId="0" xfId="2"/>
    <xf numFmtId="0" fontId="2" fillId="0" borderId="1" xfId="1" applyFont="1" applyBorder="1" applyAlignment="1">
      <alignment horizontal="center" vertical="center"/>
    </xf>
    <xf numFmtId="0" fontId="7" fillId="0" borderId="0" xfId="1" applyFont="1" applyAlignment="1">
      <alignment vertical="top"/>
    </xf>
    <xf numFmtId="0" fontId="8" fillId="0" borderId="0" xfId="1" applyFont="1" applyAlignment="1">
      <alignment horizontal="right" vertical="top"/>
    </xf>
    <xf numFmtId="165" fontId="8" fillId="0" borderId="0" xfId="1" applyNumberFormat="1" applyFont="1" applyAlignment="1">
      <alignment horizontal="right" vertical="top"/>
    </xf>
    <xf numFmtId="0" fontId="8" fillId="0" borderId="0" xfId="1" applyFont="1" applyAlignment="1">
      <alignment horizontal="center" vertical="top"/>
    </xf>
    <xf numFmtId="164" fontId="8" fillId="0" borderId="0" xfId="1" applyNumberFormat="1" applyFont="1" applyAlignment="1">
      <alignment horizontal="right" vertical="top"/>
    </xf>
    <xf numFmtId="0" fontId="9" fillId="0" borderId="0" xfId="0" applyFont="1"/>
    <xf numFmtId="0" fontId="10" fillId="0" borderId="0" xfId="0" applyFont="1" applyFill="1" applyBorder="1" applyProtection="1"/>
    <xf numFmtId="0" fontId="1" fillId="0" borderId="0" xfId="0" applyFont="1" applyFill="1" applyProtection="1"/>
    <xf numFmtId="0" fontId="11" fillId="0" borderId="0" xfId="0" applyFont="1" applyFill="1" applyAlignment="1" applyProtection="1">
      <alignment horizontal="center"/>
    </xf>
    <xf numFmtId="0" fontId="11" fillId="0" borderId="0" xfId="0" applyFont="1" applyFill="1" applyBorder="1" applyAlignment="1" applyProtection="1">
      <alignment horizontal="center"/>
    </xf>
    <xf numFmtId="0" fontId="2" fillId="0" borderId="22"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1" fillId="0" borderId="0" xfId="0" applyFont="1" applyFill="1" applyBorder="1" applyProtection="1"/>
    <xf numFmtId="9" fontId="1" fillId="0" borderId="0" xfId="0" applyNumberFormat="1" applyFont="1" applyFill="1" applyBorder="1" applyAlignment="1" applyProtection="1">
      <alignment horizontal="right"/>
    </xf>
    <xf numFmtId="0" fontId="1" fillId="0" borderId="0" xfId="0" applyFont="1" applyFill="1" applyBorder="1" applyAlignment="1" applyProtection="1">
      <alignment horizontal="left"/>
    </xf>
    <xf numFmtId="164" fontId="1" fillId="0" borderId="0" xfId="0" applyNumberFormat="1" applyFont="1" applyFill="1" applyBorder="1" applyProtection="1"/>
    <xf numFmtId="164" fontId="1" fillId="0" borderId="28" xfId="0" applyNumberFormat="1" applyFont="1" applyFill="1" applyBorder="1" applyProtection="1"/>
    <xf numFmtId="167" fontId="1" fillId="0" borderId="0" xfId="0" applyNumberFormat="1" applyFont="1" applyFill="1" applyBorder="1" applyAlignment="1" applyProtection="1">
      <alignment horizontal="center"/>
    </xf>
    <xf numFmtId="4" fontId="1" fillId="0" borderId="29" xfId="0" applyNumberFormat="1" applyFont="1" applyFill="1" applyBorder="1" applyAlignment="1" applyProtection="1">
      <alignment horizontal="center"/>
    </xf>
    <xf numFmtId="4" fontId="1" fillId="0" borderId="0" xfId="0" applyNumberFormat="1" applyFont="1" applyFill="1" applyBorder="1" applyAlignment="1" applyProtection="1">
      <alignment horizontal="center"/>
    </xf>
    <xf numFmtId="164" fontId="1" fillId="0" borderId="30" xfId="0" applyNumberFormat="1" applyFont="1" applyFill="1" applyBorder="1" applyProtection="1"/>
    <xf numFmtId="164" fontId="1" fillId="0" borderId="9" xfId="0" applyNumberFormat="1" applyFont="1" applyFill="1" applyBorder="1" applyProtection="1"/>
    <xf numFmtId="164" fontId="1" fillId="0" borderId="6" xfId="0" applyNumberFormat="1" applyFont="1" applyFill="1" applyBorder="1" applyProtection="1"/>
    <xf numFmtId="0" fontId="12" fillId="0" borderId="0" xfId="0" applyFont="1" applyFill="1" applyBorder="1" applyAlignment="1" applyProtection="1">
      <alignment horizontal="left" indent="1"/>
    </xf>
    <xf numFmtId="10" fontId="1" fillId="0" borderId="0" xfId="0" applyNumberFormat="1" applyFont="1" applyFill="1" applyBorder="1" applyAlignment="1" applyProtection="1">
      <alignment horizontal="right"/>
    </xf>
    <xf numFmtId="164" fontId="1" fillId="0" borderId="0" xfId="0" applyNumberFormat="1" applyFont="1" applyFill="1" applyBorder="1" applyAlignment="1" applyProtection="1">
      <alignment horizontal="center"/>
    </xf>
    <xf numFmtId="0" fontId="1" fillId="0" borderId="0" xfId="0" applyFont="1" applyProtection="1"/>
    <xf numFmtId="165" fontId="1" fillId="0" borderId="0" xfId="0" applyNumberFormat="1" applyFont="1" applyFill="1" applyBorder="1" applyProtection="1"/>
    <xf numFmtId="166" fontId="1" fillId="0" borderId="0" xfId="0" applyNumberFormat="1" applyFont="1" applyFill="1" applyBorder="1" applyAlignment="1" applyProtection="1">
      <alignment horizontal="right"/>
    </xf>
    <xf numFmtId="1" fontId="1" fillId="0" borderId="0" xfId="0" applyNumberFormat="1" applyFont="1" applyFill="1" applyAlignment="1" applyProtection="1">
      <alignment horizontal="right"/>
    </xf>
    <xf numFmtId="0" fontId="1" fillId="0" borderId="0" xfId="0" applyFont="1" applyFill="1" applyAlignment="1" applyProtection="1">
      <alignment horizontal="center"/>
    </xf>
    <xf numFmtId="165" fontId="1" fillId="0" borderId="0" xfId="0" applyNumberFormat="1" applyFont="1" applyFill="1" applyProtection="1"/>
    <xf numFmtId="0" fontId="2" fillId="0" borderId="0" xfId="0" applyFont="1" applyFill="1" applyAlignment="1" applyProtection="1">
      <alignment horizontal="right"/>
    </xf>
    <xf numFmtId="164" fontId="2" fillId="0" borderId="31" xfId="0" applyNumberFormat="1" applyFont="1" applyFill="1" applyBorder="1" applyProtection="1"/>
    <xf numFmtId="164" fontId="2" fillId="0" borderId="32" xfId="0" applyNumberFormat="1" applyFont="1" applyFill="1" applyBorder="1" applyProtection="1"/>
    <xf numFmtId="164" fontId="2" fillId="0" borderId="33" xfId="0" applyNumberFormat="1" applyFont="1" applyFill="1" applyBorder="1" applyProtection="1"/>
    <xf numFmtId="10" fontId="1" fillId="0" borderId="0" xfId="0" applyNumberFormat="1" applyFont="1" applyFill="1" applyBorder="1" applyAlignment="1" applyProtection="1">
      <alignment horizontal="left"/>
    </xf>
    <xf numFmtId="164" fontId="1" fillId="0" borderId="34" xfId="0" applyNumberFormat="1" applyFont="1" applyFill="1" applyBorder="1" applyProtection="1"/>
    <xf numFmtId="10" fontId="1" fillId="0" borderId="0" xfId="0" applyNumberFormat="1" applyFont="1" applyFill="1" applyAlignment="1" applyProtection="1">
      <alignment horizontal="left"/>
    </xf>
    <xf numFmtId="10" fontId="1" fillId="0" borderId="0" xfId="0" applyNumberFormat="1" applyFont="1" applyFill="1" applyProtection="1"/>
    <xf numFmtId="164" fontId="1" fillId="0" borderId="35" xfId="0" applyNumberFormat="1" applyFont="1" applyFill="1" applyBorder="1" applyProtection="1"/>
    <xf numFmtId="164" fontId="1" fillId="0" borderId="36" xfId="0" applyNumberFormat="1" applyFont="1" applyFill="1" applyBorder="1" applyProtection="1"/>
    <xf numFmtId="164" fontId="1" fillId="0" borderId="37" xfId="0" applyNumberFormat="1" applyFont="1" applyFill="1" applyBorder="1" applyProtection="1"/>
    <xf numFmtId="164" fontId="2" fillId="0" borderId="38" xfId="3" applyNumberFormat="1" applyFont="1" applyFill="1" applyBorder="1" applyProtection="1"/>
    <xf numFmtId="164" fontId="2" fillId="0" borderId="39" xfId="3" applyNumberFormat="1" applyFont="1" applyFill="1" applyBorder="1" applyProtection="1"/>
    <xf numFmtId="164" fontId="2" fillId="0" borderId="40" xfId="3" applyNumberFormat="1" applyFont="1" applyFill="1" applyBorder="1" applyProtection="1"/>
    <xf numFmtId="0" fontId="10" fillId="0" borderId="0" xfId="0" applyFont="1" applyFill="1" applyProtection="1"/>
    <xf numFmtId="0" fontId="2" fillId="0" borderId="0" xfId="0" applyFont="1" applyFill="1" applyProtection="1"/>
    <xf numFmtId="164" fontId="2" fillId="0" borderId="0" xfId="3" applyNumberFormat="1" applyFont="1" applyFill="1" applyBorder="1" applyProtection="1"/>
    <xf numFmtId="164" fontId="1" fillId="0" borderId="2" xfId="0" applyNumberFormat="1" applyFont="1" applyFill="1" applyBorder="1" applyProtection="1"/>
    <xf numFmtId="164" fontId="1" fillId="0" borderId="30" xfId="3" applyNumberFormat="1" applyFont="1" applyFill="1" applyBorder="1" applyProtection="1"/>
    <xf numFmtId="164" fontId="1" fillId="0" borderId="9" xfId="3" applyNumberFormat="1" applyFont="1" applyFill="1" applyBorder="1" applyProtection="1"/>
    <xf numFmtId="164" fontId="2" fillId="0" borderId="42" xfId="3" applyNumberFormat="1" applyFont="1" applyFill="1" applyBorder="1" applyProtection="1"/>
    <xf numFmtId="164" fontId="2" fillId="0" borderId="43" xfId="3" applyNumberFormat="1" applyFont="1" applyFill="1" applyBorder="1" applyProtection="1"/>
    <xf numFmtId="164" fontId="2" fillId="0" borderId="44" xfId="3" applyNumberFormat="1" applyFont="1" applyFill="1" applyBorder="1" applyProtection="1"/>
    <xf numFmtId="164" fontId="1" fillId="0" borderId="3" xfId="3" applyNumberFormat="1" applyFont="1" applyFill="1" applyBorder="1" applyProtection="1"/>
    <xf numFmtId="164" fontId="1" fillId="0" borderId="45" xfId="3" applyNumberFormat="1" applyFont="1" applyFill="1" applyBorder="1" applyProtection="1"/>
    <xf numFmtId="37" fontId="1" fillId="0" borderId="0" xfId="0" applyNumberFormat="1" applyFont="1" applyFill="1" applyAlignment="1" applyProtection="1">
      <alignment horizontal="left" indent="1"/>
    </xf>
    <xf numFmtId="37" fontId="1" fillId="0" borderId="0" xfId="0" applyNumberFormat="1" applyFont="1" applyFill="1" applyProtection="1"/>
    <xf numFmtId="164" fontId="2" fillId="0" borderId="3" xfId="3" applyNumberFormat="1" applyFont="1" applyFill="1" applyBorder="1" applyProtection="1"/>
    <xf numFmtId="0" fontId="13" fillId="0" borderId="0" xfId="0" applyFont="1" applyFill="1" applyProtection="1"/>
    <xf numFmtId="164" fontId="1" fillId="0" borderId="3" xfId="0" applyNumberFormat="1" applyFont="1" applyFill="1" applyBorder="1" applyProtection="1"/>
    <xf numFmtId="164" fontId="2" fillId="0" borderId="44" xfId="0" applyNumberFormat="1" applyFont="1" applyFill="1" applyBorder="1" applyProtection="1"/>
    <xf numFmtId="0" fontId="13" fillId="0" borderId="0" xfId="0" applyFont="1" applyFill="1" applyAlignment="1" applyProtection="1">
      <alignment vertical="center"/>
    </xf>
    <xf numFmtId="0" fontId="14" fillId="0" borderId="0" xfId="0" applyFont="1" applyFill="1" applyAlignment="1" applyProtection="1">
      <alignment horizontal="right" vertical="center"/>
    </xf>
    <xf numFmtId="164" fontId="15" fillId="0" borderId="0" xfId="0" applyNumberFormat="1" applyFont="1" applyFill="1" applyBorder="1" applyAlignment="1" applyProtection="1">
      <alignment vertical="center"/>
    </xf>
    <xf numFmtId="0" fontId="10" fillId="0" borderId="0" xfId="0" applyFont="1" applyFill="1" applyAlignment="1" applyProtection="1">
      <alignment horizontal="right"/>
    </xf>
    <xf numFmtId="164" fontId="2" fillId="0" borderId="46" xfId="0" applyNumberFormat="1" applyFont="1" applyFill="1" applyBorder="1" applyProtection="1"/>
    <xf numFmtId="164" fontId="2" fillId="0" borderId="20" xfId="0" applyNumberFormat="1" applyFont="1" applyFill="1" applyBorder="1" applyProtection="1"/>
    <xf numFmtId="164" fontId="2" fillId="0" borderId="27" xfId="0" applyNumberFormat="1" applyFont="1" applyFill="1" applyBorder="1" applyProtection="1"/>
    <xf numFmtId="164" fontId="1" fillId="0" borderId="49" xfId="0" applyNumberFormat="1" applyFont="1" applyFill="1" applyBorder="1" applyProtection="1"/>
    <xf numFmtId="166" fontId="1" fillId="0" borderId="0" xfId="0" applyNumberFormat="1" applyFont="1" applyFill="1" applyAlignment="1" applyProtection="1">
      <alignment horizontal="right"/>
    </xf>
    <xf numFmtId="164" fontId="1" fillId="0" borderId="50" xfId="0" applyNumberFormat="1" applyFont="1" applyFill="1" applyBorder="1" applyAlignment="1" applyProtection="1"/>
    <xf numFmtId="164" fontId="1" fillId="0" borderId="17" xfId="0" applyNumberFormat="1" applyFont="1" applyFill="1" applyBorder="1" applyAlignment="1" applyProtection="1"/>
    <xf numFmtId="164" fontId="1" fillId="0" borderId="18" xfId="0" applyNumberFormat="1" applyFont="1" applyFill="1" applyBorder="1" applyAlignment="1" applyProtection="1"/>
    <xf numFmtId="164" fontId="1" fillId="0" borderId="0" xfId="0" applyNumberFormat="1" applyFont="1" applyFill="1" applyProtection="1"/>
    <xf numFmtId="164" fontId="1" fillId="0" borderId="51" xfId="0" applyNumberFormat="1" applyFont="1" applyFill="1" applyBorder="1" applyProtection="1"/>
    <xf numFmtId="0" fontId="2" fillId="0" borderId="0" xfId="0" applyFont="1" applyFill="1" applyBorder="1" applyAlignment="1" applyProtection="1">
      <alignment horizontal="right"/>
    </xf>
    <xf numFmtId="0" fontId="10" fillId="0" borderId="0" xfId="0" applyFont="1" applyFill="1" applyBorder="1" applyAlignment="1" applyProtection="1">
      <alignment horizontal="right"/>
    </xf>
    <xf numFmtId="164" fontId="2" fillId="0" borderId="52" xfId="0" applyNumberFormat="1" applyFont="1" applyFill="1" applyBorder="1" applyProtection="1"/>
    <xf numFmtId="164" fontId="2" fillId="0" borderId="53" xfId="0" applyNumberFormat="1" applyFont="1" applyFill="1" applyBorder="1" applyProtection="1"/>
    <xf numFmtId="164" fontId="2" fillId="0" borderId="54" xfId="0" applyNumberFormat="1" applyFont="1" applyFill="1" applyBorder="1" applyProtection="1"/>
    <xf numFmtId="164" fontId="2" fillId="0" borderId="55" xfId="0" applyNumberFormat="1" applyFont="1" applyFill="1" applyBorder="1" applyProtection="1"/>
    <xf numFmtId="164" fontId="0" fillId="0" borderId="0" xfId="0" applyNumberFormat="1"/>
    <xf numFmtId="10" fontId="1" fillId="4" borderId="11" xfId="1" applyNumberFormat="1" applyFill="1" applyBorder="1" applyAlignment="1">
      <alignment horizontal="left"/>
    </xf>
    <xf numFmtId="164" fontId="2" fillId="0" borderId="31" xfId="3" applyNumberFormat="1" applyFont="1" applyFill="1" applyBorder="1" applyProtection="1"/>
    <xf numFmtId="164" fontId="2" fillId="0" borderId="32" xfId="3" applyNumberFormat="1" applyFont="1" applyFill="1" applyBorder="1" applyProtection="1"/>
    <xf numFmtId="0" fontId="10" fillId="0" borderId="0" xfId="0" applyFont="1" applyFill="1" applyAlignment="1" applyProtection="1"/>
    <xf numFmtId="164" fontId="2" fillId="0" borderId="46" xfId="3" applyNumberFormat="1" applyFont="1" applyFill="1" applyBorder="1" applyProtection="1"/>
    <xf numFmtId="164" fontId="2" fillId="0" borderId="20" xfId="3" applyNumberFormat="1" applyFont="1" applyFill="1" applyBorder="1" applyProtection="1"/>
    <xf numFmtId="164" fontId="2" fillId="0" borderId="27" xfId="3" applyNumberFormat="1" applyFont="1" applyFill="1" applyBorder="1" applyProtection="1"/>
    <xf numFmtId="164" fontId="1" fillId="0" borderId="56" xfId="0" applyNumberFormat="1" applyFont="1" applyFill="1" applyBorder="1" applyProtection="1"/>
    <xf numFmtId="164" fontId="1" fillId="0" borderId="13" xfId="0" applyNumberFormat="1" applyFont="1" applyFill="1" applyBorder="1" applyProtection="1"/>
    <xf numFmtId="164" fontId="1" fillId="0" borderId="60" xfId="0" applyNumberFormat="1" applyFont="1" applyFill="1" applyBorder="1" applyAlignment="1" applyProtection="1"/>
    <xf numFmtId="164" fontId="2" fillId="0" borderId="61" xfId="0" applyNumberFormat="1" applyFont="1" applyFill="1" applyBorder="1" applyProtection="1"/>
    <xf numFmtId="164" fontId="2" fillId="0" borderId="64" xfId="3" applyNumberFormat="1" applyFont="1" applyFill="1" applyBorder="1" applyProtection="1"/>
    <xf numFmtId="164" fontId="1" fillId="0" borderId="62" xfId="3" applyNumberFormat="1" applyFont="1" applyFill="1" applyBorder="1" applyProtection="1"/>
    <xf numFmtId="164" fontId="1" fillId="0" borderId="62" xfId="0" applyNumberFormat="1" applyFont="1" applyFill="1" applyBorder="1" applyProtection="1"/>
    <xf numFmtId="164" fontId="2" fillId="0" borderId="65" xfId="3" applyNumberFormat="1" applyFont="1" applyFill="1" applyBorder="1" applyProtection="1"/>
    <xf numFmtId="0" fontId="16" fillId="0" borderId="21" xfId="5" applyFont="1" applyBorder="1" applyAlignment="1">
      <alignment horizontal="right"/>
    </xf>
    <xf numFmtId="0" fontId="17" fillId="0" borderId="24" xfId="5" applyFont="1" applyBorder="1" applyAlignment="1">
      <alignment horizontal="right"/>
    </xf>
    <xf numFmtId="0" fontId="17" fillId="0" borderId="7" xfId="5" applyFont="1" applyBorder="1" applyAlignment="1">
      <alignment horizontal="right"/>
    </xf>
    <xf numFmtId="0" fontId="17" fillId="0" borderId="0" xfId="5" applyFont="1" applyBorder="1" applyAlignment="1">
      <alignment horizontal="right"/>
    </xf>
    <xf numFmtId="0" fontId="17" fillId="0" borderId="0" xfId="5" applyFont="1" applyBorder="1" applyAlignment="1"/>
    <xf numFmtId="0" fontId="17" fillId="0" borderId="8" xfId="5" applyFont="1" applyBorder="1"/>
    <xf numFmtId="0" fontId="17" fillId="0" borderId="11" xfId="5" applyFont="1" applyBorder="1" applyAlignment="1"/>
    <xf numFmtId="42" fontId="17" fillId="0" borderId="32" xfId="5" applyNumberFormat="1" applyFont="1" applyBorder="1" applyAlignment="1"/>
    <xf numFmtId="42" fontId="17" fillId="0" borderId="0" xfId="5" applyNumberFormat="1" applyFont="1" applyBorder="1" applyAlignment="1"/>
    <xf numFmtId="0" fontId="17" fillId="0" borderId="0" xfId="5" quotePrefix="1" applyFont="1" applyBorder="1" applyAlignment="1"/>
    <xf numFmtId="42" fontId="17" fillId="0" borderId="32" xfId="5" quotePrefix="1" applyNumberFormat="1" applyFont="1" applyBorder="1" applyAlignment="1"/>
    <xf numFmtId="0" fontId="17" fillId="0" borderId="7" xfId="5" applyFont="1" applyBorder="1"/>
    <xf numFmtId="0" fontId="17" fillId="0" borderId="0" xfId="5" applyFont="1" applyBorder="1"/>
    <xf numFmtId="0" fontId="16" fillId="0" borderId="0" xfId="5" applyFont="1" applyBorder="1" applyAlignment="1">
      <alignment horizontal="right"/>
    </xf>
    <xf numFmtId="42" fontId="16" fillId="0" borderId="68" xfId="5" applyNumberFormat="1" applyFont="1" applyBorder="1"/>
    <xf numFmtId="0" fontId="17" fillId="0" borderId="10" xfId="5" applyFont="1" applyBorder="1"/>
    <xf numFmtId="0" fontId="17" fillId="0" borderId="11" xfId="5" applyFont="1" applyBorder="1"/>
    <xf numFmtId="0" fontId="17" fillId="0" borderId="12" xfId="5" applyFont="1" applyBorder="1"/>
    <xf numFmtId="0" fontId="16" fillId="0" borderId="0" xfId="5" applyFont="1"/>
    <xf numFmtId="0" fontId="17" fillId="0" borderId="0" xfId="5" applyFont="1"/>
    <xf numFmtId="0" fontId="17" fillId="0" borderId="0" xfId="5" applyFont="1" applyAlignment="1">
      <alignment horizontal="right"/>
    </xf>
    <xf numFmtId="169" fontId="17" fillId="0" borderId="0" xfId="5" applyNumberFormat="1" applyFont="1" applyBorder="1" applyAlignment="1"/>
    <xf numFmtId="164" fontId="1" fillId="0" borderId="70" xfId="0" applyNumberFormat="1" applyFont="1" applyFill="1" applyBorder="1" applyAlignment="1" applyProtection="1"/>
    <xf numFmtId="164" fontId="1" fillId="0" borderId="71" xfId="0" applyNumberFormat="1" applyFont="1" applyFill="1" applyBorder="1" applyAlignment="1" applyProtection="1"/>
    <xf numFmtId="164" fontId="1" fillId="0" borderId="69" xfId="0" applyNumberFormat="1" applyFont="1" applyFill="1" applyBorder="1" applyAlignment="1" applyProtection="1"/>
    <xf numFmtId="164" fontId="2" fillId="0" borderId="0" xfId="0" applyNumberFormat="1" applyFont="1" applyFill="1" applyAlignment="1" applyProtection="1"/>
    <xf numFmtId="0" fontId="9" fillId="0" borderId="0" xfId="0" applyFont="1" applyFill="1"/>
    <xf numFmtId="0" fontId="2" fillId="0" borderId="72" xfId="0" applyFont="1" applyFill="1" applyBorder="1" applyAlignment="1" applyProtection="1">
      <alignment horizontal="center" vertical="center"/>
    </xf>
    <xf numFmtId="0" fontId="0" fillId="0" borderId="0" xfId="0" applyFill="1"/>
    <xf numFmtId="37" fontId="1" fillId="0" borderId="0" xfId="0" applyNumberFormat="1" applyFont="1" applyFill="1" applyAlignment="1" applyProtection="1"/>
    <xf numFmtId="0" fontId="1" fillId="0" borderId="0" xfId="0" applyFont="1" applyFill="1" applyAlignment="1" applyProtection="1"/>
    <xf numFmtId="168" fontId="1" fillId="0" borderId="0" xfId="0" applyNumberFormat="1" applyFont="1" applyFill="1" applyBorder="1" applyAlignment="1" applyProtection="1">
      <alignment horizontal="left"/>
    </xf>
    <xf numFmtId="166" fontId="1" fillId="0" borderId="0" xfId="0" applyNumberFormat="1" applyFont="1" applyFill="1" applyBorder="1" applyAlignment="1" applyProtection="1">
      <alignment horizontal="left"/>
    </xf>
    <xf numFmtId="166" fontId="1" fillId="0" borderId="0" xfId="0" applyNumberFormat="1" applyFont="1" applyFill="1" applyAlignment="1" applyProtection="1">
      <alignment horizontal="left"/>
    </xf>
    <xf numFmtId="0" fontId="17" fillId="0" borderId="7" xfId="5" applyFont="1" applyBorder="1" applyAlignment="1"/>
    <xf numFmtId="0" fontId="8" fillId="0" borderId="24" xfId="1" applyFont="1" applyBorder="1" applyAlignment="1">
      <alignment horizontal="left" vertical="top"/>
    </xf>
    <xf numFmtId="0" fontId="2" fillId="4" borderId="1" xfId="1" applyFont="1" applyFill="1" applyBorder="1" applyAlignment="1">
      <alignment vertical="center"/>
    </xf>
    <xf numFmtId="164" fontId="1" fillId="0" borderId="74" xfId="0" applyNumberFormat="1" applyFont="1" applyFill="1" applyBorder="1" applyAlignment="1" applyProtection="1"/>
    <xf numFmtId="164" fontId="1" fillId="0" borderId="76" xfId="0" applyNumberFormat="1" applyFont="1" applyFill="1" applyBorder="1" applyAlignment="1" applyProtection="1"/>
    <xf numFmtId="164" fontId="1" fillId="0" borderId="27" xfId="0" applyNumberFormat="1" applyFont="1" applyFill="1" applyBorder="1" applyProtection="1"/>
    <xf numFmtId="0" fontId="7" fillId="4" borderId="0" xfId="1" applyFont="1" applyFill="1" applyBorder="1" applyAlignment="1" applyProtection="1">
      <alignment vertical="top"/>
      <protection locked="0"/>
    </xf>
    <xf numFmtId="167" fontId="1" fillId="4" borderId="0" xfId="0" applyNumberFormat="1" applyFont="1" applyFill="1" applyBorder="1" applyAlignment="1" applyProtection="1">
      <alignment horizontal="center"/>
      <protection locked="0"/>
    </xf>
    <xf numFmtId="2" fontId="1" fillId="4" borderId="0" xfId="0" applyNumberFormat="1" applyFont="1" applyFill="1" applyBorder="1" applyAlignment="1" applyProtection="1">
      <alignment horizontal="right"/>
      <protection locked="0"/>
    </xf>
    <xf numFmtId="0" fontId="7" fillId="4" borderId="7" xfId="1" applyFont="1" applyFill="1" applyBorder="1" applyAlignment="1" applyProtection="1">
      <alignment vertical="top"/>
      <protection locked="0"/>
    </xf>
    <xf numFmtId="0" fontId="12" fillId="4" borderId="0" xfId="0" applyFont="1" applyFill="1" applyBorder="1" applyAlignment="1" applyProtection="1">
      <alignment horizontal="left" indent="1"/>
      <protection locked="0"/>
    </xf>
    <xf numFmtId="1" fontId="1" fillId="4" borderId="0" xfId="0" applyNumberFormat="1" applyFont="1" applyFill="1" applyBorder="1" applyAlignment="1" applyProtection="1">
      <alignment horizontal="right"/>
      <protection locked="0"/>
    </xf>
    <xf numFmtId="1" fontId="1" fillId="4" borderId="0" xfId="0" applyNumberFormat="1" applyFont="1" applyFill="1" applyBorder="1" applyProtection="1">
      <protection locked="0"/>
    </xf>
    <xf numFmtId="1" fontId="1" fillId="4" borderId="0" xfId="0" applyNumberFormat="1" applyFont="1" applyFill="1" applyProtection="1">
      <protection locked="0"/>
    </xf>
    <xf numFmtId="166" fontId="1" fillId="4" borderId="0" xfId="0" applyNumberFormat="1" applyFont="1" applyFill="1" applyBorder="1" applyAlignment="1" applyProtection="1">
      <alignment horizontal="left"/>
      <protection locked="0"/>
    </xf>
    <xf numFmtId="164" fontId="2" fillId="0" borderId="64" xfId="0" applyNumberFormat="1" applyFont="1" applyFill="1" applyBorder="1" applyProtection="1"/>
    <xf numFmtId="164" fontId="1" fillId="0" borderId="77" xfId="3" applyNumberFormat="1" applyFont="1" applyFill="1" applyBorder="1" applyProtection="1"/>
    <xf numFmtId="164" fontId="1" fillId="0" borderId="63" xfId="0" applyNumberFormat="1" applyFont="1" applyFill="1" applyBorder="1" applyProtection="1"/>
    <xf numFmtId="164" fontId="2" fillId="0" borderId="78" xfId="3" applyNumberFormat="1" applyFont="1" applyFill="1" applyBorder="1" applyProtection="1"/>
    <xf numFmtId="37" fontId="1" fillId="4" borderId="0" xfId="0" applyNumberFormat="1" applyFont="1" applyFill="1" applyAlignment="1" applyProtection="1">
      <alignment horizontal="left" indent="1"/>
      <protection locked="0"/>
    </xf>
    <xf numFmtId="0" fontId="1" fillId="4" borderId="0" xfId="0" applyFont="1" applyFill="1" applyProtection="1">
      <protection locked="0"/>
    </xf>
    <xf numFmtId="0" fontId="2" fillId="4" borderId="0" xfId="0" applyFont="1" applyFill="1" applyAlignment="1" applyProtection="1">
      <alignment horizontal="right"/>
      <protection locked="0"/>
    </xf>
    <xf numFmtId="0" fontId="0" fillId="4" borderId="0" xfId="0" applyFill="1" applyProtection="1">
      <protection locked="0"/>
    </xf>
    <xf numFmtId="0" fontId="1" fillId="4" borderId="0" xfId="0" applyFont="1" applyFill="1" applyAlignment="1" applyProtection="1">
      <alignment horizontal="left"/>
      <protection locked="0"/>
    </xf>
    <xf numFmtId="0" fontId="10" fillId="4" borderId="0" xfId="0" applyFont="1" applyFill="1" applyProtection="1">
      <protection locked="0"/>
    </xf>
    <xf numFmtId="37" fontId="1" fillId="4" borderId="0" xfId="0" applyNumberFormat="1" applyFont="1" applyFill="1" applyAlignment="1" applyProtection="1">
      <protection locked="0"/>
    </xf>
    <xf numFmtId="37" fontId="1" fillId="4" borderId="0" xfId="0" applyNumberFormat="1" applyFont="1" applyFill="1" applyProtection="1">
      <protection locked="0"/>
    </xf>
    <xf numFmtId="165" fontId="1" fillId="4" borderId="0" xfId="0" applyNumberFormat="1" applyFont="1" applyFill="1" applyProtection="1">
      <protection locked="0"/>
    </xf>
    <xf numFmtId="0" fontId="1" fillId="4" borderId="0" xfId="0" applyFont="1" applyFill="1" applyAlignment="1" applyProtection="1">
      <protection locked="0"/>
    </xf>
    <xf numFmtId="0" fontId="13" fillId="4" borderId="0" xfId="0" applyFont="1" applyFill="1" applyProtection="1">
      <protection locked="0"/>
    </xf>
    <xf numFmtId="166" fontId="1" fillId="4" borderId="0" xfId="0" applyNumberFormat="1" applyFont="1" applyFill="1" applyAlignment="1" applyProtection="1">
      <alignment horizontal="right"/>
      <protection locked="0"/>
    </xf>
    <xf numFmtId="164" fontId="1" fillId="4" borderId="41" xfId="3" applyNumberFormat="1" applyFont="1" applyFill="1" applyBorder="1" applyProtection="1">
      <protection locked="0"/>
    </xf>
    <xf numFmtId="164" fontId="1" fillId="4" borderId="4" xfId="3" applyNumberFormat="1" applyFont="1" applyFill="1" applyBorder="1" applyProtection="1">
      <protection locked="0"/>
    </xf>
    <xf numFmtId="164" fontId="1" fillId="4" borderId="30" xfId="3" applyNumberFormat="1" applyFont="1" applyFill="1" applyBorder="1" applyProtection="1">
      <protection locked="0"/>
    </xf>
    <xf numFmtId="164" fontId="1" fillId="4" borderId="9" xfId="3" applyNumberFormat="1" applyFont="1" applyFill="1" applyBorder="1" applyProtection="1">
      <protection locked="0"/>
    </xf>
    <xf numFmtId="164" fontId="1" fillId="4" borderId="57" xfId="3" applyNumberFormat="1" applyFont="1" applyFill="1" applyBorder="1" applyProtection="1">
      <protection locked="0"/>
    </xf>
    <xf numFmtId="164" fontId="1" fillId="4" borderId="34" xfId="3" applyNumberFormat="1" applyFont="1" applyFill="1" applyBorder="1" applyProtection="1">
      <protection locked="0"/>
    </xf>
    <xf numFmtId="164" fontId="1" fillId="4" borderId="58" xfId="3" applyNumberFormat="1" applyFont="1" applyFill="1" applyBorder="1" applyProtection="1">
      <protection locked="0"/>
    </xf>
    <xf numFmtId="164" fontId="1" fillId="4" borderId="13" xfId="3" applyNumberFormat="1" applyFont="1" applyFill="1" applyBorder="1" applyProtection="1">
      <protection locked="0"/>
    </xf>
    <xf numFmtId="164" fontId="1" fillId="4" borderId="56" xfId="3" applyNumberFormat="1" applyFont="1" applyFill="1" applyBorder="1" applyProtection="1">
      <protection locked="0"/>
    </xf>
    <xf numFmtId="164" fontId="1" fillId="4" borderId="62" xfId="3" applyNumberFormat="1" applyFont="1" applyFill="1" applyBorder="1" applyProtection="1">
      <protection locked="0"/>
    </xf>
    <xf numFmtId="164" fontId="1" fillId="4" borderId="63" xfId="3" applyNumberFormat="1" applyFont="1" applyFill="1" applyBorder="1" applyProtection="1">
      <protection locked="0"/>
    </xf>
    <xf numFmtId="164" fontId="1" fillId="4" borderId="30" xfId="0" applyNumberFormat="1" applyFont="1" applyFill="1" applyBorder="1" applyProtection="1">
      <protection locked="0"/>
    </xf>
    <xf numFmtId="164" fontId="1" fillId="4" borderId="9" xfId="0" applyNumberFormat="1" applyFont="1" applyFill="1" applyBorder="1" applyProtection="1">
      <protection locked="0"/>
    </xf>
    <xf numFmtId="164" fontId="1" fillId="4" borderId="62" xfId="0" applyNumberFormat="1" applyFont="1" applyFill="1" applyBorder="1" applyProtection="1">
      <protection locked="0"/>
    </xf>
    <xf numFmtId="0" fontId="17" fillId="4" borderId="0" xfId="5" applyFont="1" applyFill="1" applyBorder="1" applyAlignment="1" applyProtection="1">
      <protection locked="0"/>
    </xf>
    <xf numFmtId="1" fontId="17" fillId="4" borderId="0" xfId="5" applyNumberFormat="1" applyFont="1" applyFill="1" applyBorder="1" applyAlignment="1" applyProtection="1">
      <protection locked="0"/>
    </xf>
    <xf numFmtId="42" fontId="17" fillId="4" borderId="11" xfId="5" applyNumberFormat="1" applyFont="1" applyFill="1" applyBorder="1" applyAlignment="1" applyProtection="1">
      <protection locked="0"/>
    </xf>
    <xf numFmtId="0" fontId="17" fillId="4" borderId="11" xfId="5" applyFont="1" applyFill="1" applyBorder="1" applyAlignment="1" applyProtection="1">
      <protection locked="0"/>
    </xf>
    <xf numFmtId="0" fontId="2" fillId="4" borderId="2" xfId="1" applyFont="1" applyFill="1" applyBorder="1" applyAlignment="1" applyProtection="1">
      <alignment horizontal="right" vertical="center"/>
      <protection locked="0"/>
    </xf>
    <xf numFmtId="0" fontId="3" fillId="4" borderId="6" xfId="1" applyFont="1" applyFill="1" applyBorder="1" applyAlignment="1" applyProtection="1">
      <alignment wrapText="1"/>
      <protection locked="0"/>
    </xf>
    <xf numFmtId="164" fontId="1" fillId="4" borderId="18" xfId="1" applyNumberFormat="1" applyFill="1" applyBorder="1" applyAlignment="1" applyProtection="1">
      <alignment horizontal="center"/>
      <protection locked="0"/>
    </xf>
    <xf numFmtId="164" fontId="1" fillId="3" borderId="18" xfId="1" applyNumberFormat="1" applyFill="1" applyBorder="1" applyAlignment="1" applyProtection="1">
      <alignment horizontal="center"/>
      <protection locked="0"/>
    </xf>
    <xf numFmtId="0" fontId="2" fillId="4" borderId="1" xfId="1" applyFont="1" applyFill="1" applyBorder="1" applyAlignment="1" applyProtection="1">
      <alignment vertical="center"/>
      <protection locked="0"/>
    </xf>
    <xf numFmtId="0" fontId="1" fillId="4" borderId="0" xfId="1" applyFill="1" applyBorder="1" applyAlignment="1" applyProtection="1">
      <alignment horizontal="left"/>
      <protection locked="0"/>
    </xf>
    <xf numFmtId="10" fontId="1" fillId="4" borderId="11" xfId="1" applyNumberFormat="1" applyFill="1" applyBorder="1" applyAlignment="1" applyProtection="1">
      <alignment horizontal="left"/>
      <protection locked="0"/>
    </xf>
    <xf numFmtId="164" fontId="2" fillId="0" borderId="75" xfId="3" applyNumberFormat="1" applyFont="1" applyFill="1" applyBorder="1" applyProtection="1"/>
    <xf numFmtId="164" fontId="1" fillId="0" borderId="47" xfId="0" applyNumberFormat="1" applyFont="1" applyFill="1" applyBorder="1" applyProtection="1">
      <protection locked="0"/>
    </xf>
    <xf numFmtId="164" fontId="1" fillId="0" borderId="48" xfId="0" applyNumberFormat="1" applyFont="1" applyFill="1" applyBorder="1" applyProtection="1">
      <protection locked="0"/>
    </xf>
    <xf numFmtId="164" fontId="1" fillId="0" borderId="59" xfId="0" applyNumberFormat="1" applyFont="1" applyFill="1" applyBorder="1" applyProtection="1">
      <protection locked="0"/>
    </xf>
    <xf numFmtId="164" fontId="1" fillId="0" borderId="46" xfId="0" applyNumberFormat="1" applyFont="1" applyFill="1" applyBorder="1" applyProtection="1">
      <protection locked="0"/>
    </xf>
    <xf numFmtId="164" fontId="1" fillId="0" borderId="20" xfId="0" applyNumberFormat="1" applyFont="1" applyFill="1" applyBorder="1" applyProtection="1">
      <protection locked="0"/>
    </xf>
    <xf numFmtId="164" fontId="1" fillId="0" borderId="75" xfId="0" applyNumberFormat="1" applyFont="1" applyFill="1" applyBorder="1" applyProtection="1">
      <protection locked="0"/>
    </xf>
    <xf numFmtId="0" fontId="7" fillId="4" borderId="0" xfId="0" applyFont="1" applyFill="1" applyBorder="1" applyProtection="1">
      <protection locked="0"/>
    </xf>
    <xf numFmtId="0" fontId="8" fillId="0" borderId="73" xfId="1" applyFont="1" applyFill="1" applyBorder="1" applyAlignment="1">
      <alignment horizontal="left" vertical="top"/>
    </xf>
    <xf numFmtId="0" fontId="8" fillId="0" borderId="66" xfId="1" applyFont="1" applyFill="1" applyBorder="1" applyAlignment="1">
      <alignment horizontal="left" vertical="top"/>
    </xf>
    <xf numFmtId="0" fontId="8" fillId="0" borderId="67" xfId="1" applyFont="1" applyFill="1" applyBorder="1" applyAlignment="1">
      <alignment horizontal="left" vertical="top"/>
    </xf>
    <xf numFmtId="0" fontId="8" fillId="0" borderId="21" xfId="1" applyFont="1" applyFill="1" applyBorder="1" applyAlignment="1">
      <alignment horizontal="left" vertical="top"/>
    </xf>
    <xf numFmtId="0" fontId="8" fillId="0" borderId="24" xfId="1" applyFont="1" applyFill="1" applyBorder="1" applyAlignment="1">
      <alignment horizontal="left" vertical="top"/>
    </xf>
    <xf numFmtId="0" fontId="8" fillId="0" borderId="25" xfId="1" applyFont="1" applyFill="1" applyBorder="1" applyAlignment="1">
      <alignment horizontal="left" vertical="top"/>
    </xf>
    <xf numFmtId="0" fontId="7" fillId="4" borderId="7" xfId="1" applyFont="1" applyFill="1" applyBorder="1" applyAlignment="1" applyProtection="1">
      <alignment horizontal="left" vertical="top"/>
      <protection locked="0"/>
    </xf>
    <xf numFmtId="0" fontId="7" fillId="4" borderId="0" xfId="1" applyFont="1" applyFill="1" applyBorder="1" applyAlignment="1" applyProtection="1">
      <alignment horizontal="left" vertical="top"/>
      <protection locked="0"/>
    </xf>
    <xf numFmtId="0" fontId="7" fillId="4" borderId="8" xfId="1" applyFont="1" applyFill="1" applyBorder="1" applyAlignment="1" applyProtection="1">
      <alignment horizontal="left" vertical="top"/>
      <protection locked="0"/>
    </xf>
    <xf numFmtId="0" fontId="7" fillId="4" borderId="10" xfId="1" applyFont="1" applyFill="1" applyBorder="1" applyAlignment="1" applyProtection="1">
      <alignment horizontal="left" vertical="top"/>
      <protection locked="0"/>
    </xf>
    <xf numFmtId="0" fontId="7" fillId="4" borderId="11" xfId="1" applyFont="1" applyFill="1" applyBorder="1" applyAlignment="1" applyProtection="1">
      <alignment horizontal="left" vertical="top"/>
      <protection locked="0"/>
    </xf>
    <xf numFmtId="0" fontId="7" fillId="4" borderId="12" xfId="1" applyFont="1" applyFill="1" applyBorder="1" applyAlignment="1" applyProtection="1">
      <alignment horizontal="left" vertical="top"/>
      <protection locked="0"/>
    </xf>
    <xf numFmtId="0" fontId="7" fillId="4" borderId="21" xfId="1" applyFont="1" applyFill="1" applyBorder="1" applyAlignment="1" applyProtection="1">
      <alignment horizontal="left" vertical="top"/>
      <protection locked="0"/>
    </xf>
    <xf numFmtId="0" fontId="7" fillId="4" borderId="24" xfId="1" applyFont="1" applyFill="1" applyBorder="1" applyAlignment="1" applyProtection="1">
      <alignment horizontal="left" vertical="top"/>
      <protection locked="0"/>
    </xf>
    <xf numFmtId="0" fontId="7" fillId="4" borderId="25" xfId="1" applyFont="1" applyFill="1" applyBorder="1" applyAlignment="1" applyProtection="1">
      <alignment horizontal="left" vertical="top"/>
      <protection locked="0"/>
    </xf>
    <xf numFmtId="0" fontId="17" fillId="0" borderId="0" xfId="5" applyFont="1" applyBorder="1" applyAlignment="1">
      <alignment horizontal="left" wrapText="1"/>
    </xf>
    <xf numFmtId="0" fontId="17" fillId="0" borderId="8" xfId="5" applyFont="1" applyBorder="1" applyAlignment="1">
      <alignment horizontal="left" wrapText="1"/>
    </xf>
    <xf numFmtId="0" fontId="17" fillId="4" borderId="66" xfId="5" applyFont="1" applyFill="1" applyBorder="1" applyAlignment="1" applyProtection="1">
      <protection locked="0"/>
    </xf>
    <xf numFmtId="0" fontId="17" fillId="4" borderId="67" xfId="5" applyFont="1" applyFill="1" applyBorder="1" applyAlignment="1" applyProtection="1">
      <protection locked="0"/>
    </xf>
    <xf numFmtId="0" fontId="17" fillId="0" borderId="7" xfId="5" applyFont="1" applyBorder="1" applyAlignment="1">
      <alignment horizontal="right" wrapText="1"/>
    </xf>
    <xf numFmtId="0" fontId="17" fillId="0" borderId="0" xfId="5" applyFont="1" applyBorder="1" applyAlignment="1">
      <alignment horizontal="right" wrapText="1"/>
    </xf>
    <xf numFmtId="0" fontId="17" fillId="0" borderId="7" xfId="5" applyFont="1" applyBorder="1" applyAlignment="1">
      <alignment horizontal="center" wrapText="1"/>
    </xf>
    <xf numFmtId="0" fontId="17" fillId="0" borderId="0" xfId="5" applyFont="1" applyBorder="1" applyAlignment="1">
      <alignment horizontal="center" wrapText="1"/>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Fill="1" applyBorder="1" applyAlignment="1">
      <alignment horizontal="right" vertical="center"/>
    </xf>
    <xf numFmtId="0" fontId="2" fillId="0" borderId="3"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 xfId="1" applyFont="1" applyBorder="1" applyAlignment="1">
      <alignment horizontal="right" vertical="center"/>
    </xf>
  </cellXfs>
  <cellStyles count="6">
    <cellStyle name="Comma 2" xfId="4" xr:uid="{00000000-0005-0000-0000-000000000000}"/>
    <cellStyle name="Currency" xfId="3" builtinId="4"/>
    <cellStyle name="Normal" xfId="0" builtinId="0"/>
    <cellStyle name="Normal 2" xfId="2" xr:uid="{00000000-0005-0000-0000-000003000000}"/>
    <cellStyle name="Normal 2 2" xfId="1" xr:uid="{00000000-0005-0000-0000-000004000000}"/>
    <cellStyle name="Normal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92"/>
  <sheetViews>
    <sheetView tabSelected="1" zoomScaleNormal="100" zoomScaleSheetLayoutView="100" workbookViewId="0">
      <selection sqref="A1:C1"/>
    </sheetView>
  </sheetViews>
  <sheetFormatPr defaultRowHeight="14.4" x14ac:dyDescent="0.3"/>
  <cols>
    <col min="1" max="1" width="23.5546875" customWidth="1"/>
    <col min="2" max="2" width="5.33203125" customWidth="1"/>
    <col min="3" max="3" width="7" customWidth="1"/>
    <col min="5" max="5" width="15.109375" customWidth="1"/>
    <col min="6" max="6" width="10.109375" bestFit="1" customWidth="1"/>
    <col min="7" max="7" width="6.5546875" customWidth="1"/>
    <col min="8" max="10" width="4.5546875" bestFit="1" customWidth="1"/>
    <col min="11" max="11" width="0.6640625" customWidth="1"/>
    <col min="13" max="16" width="9.109375" customWidth="1"/>
  </cols>
  <sheetData>
    <row r="1" spans="1:20" s="160" customFormat="1" x14ac:dyDescent="0.3">
      <c r="A1" s="235" t="s">
        <v>22</v>
      </c>
      <c r="B1" s="236"/>
      <c r="C1" s="237"/>
      <c r="D1" s="244"/>
      <c r="E1" s="245"/>
      <c r="F1" s="245"/>
      <c r="G1" s="245"/>
      <c r="H1" s="245"/>
      <c r="I1" s="245"/>
      <c r="J1" s="245"/>
      <c r="K1" s="245"/>
      <c r="L1" s="245"/>
      <c r="M1" s="245"/>
      <c r="N1" s="245"/>
      <c r="O1" s="245"/>
      <c r="P1" s="245"/>
      <c r="Q1" s="246"/>
    </row>
    <row r="2" spans="1:20" s="160" customFormat="1" ht="15" customHeight="1" x14ac:dyDescent="0.3">
      <c r="A2" s="235" t="s">
        <v>23</v>
      </c>
      <c r="B2" s="236"/>
      <c r="C2" s="237"/>
      <c r="D2" s="238"/>
      <c r="E2" s="239"/>
      <c r="F2" s="239"/>
      <c r="G2" s="239"/>
      <c r="H2" s="239"/>
      <c r="I2" s="239"/>
      <c r="J2" s="239"/>
      <c r="K2" s="239"/>
      <c r="L2" s="239"/>
      <c r="M2" s="239"/>
      <c r="N2" s="239"/>
      <c r="O2" s="239"/>
      <c r="P2" s="239"/>
      <c r="Q2" s="240"/>
    </row>
    <row r="3" spans="1:20" s="160" customFormat="1" x14ac:dyDescent="0.3">
      <c r="A3" s="235" t="s">
        <v>24</v>
      </c>
      <c r="B3" s="236"/>
      <c r="C3" s="237"/>
      <c r="D3" s="238"/>
      <c r="E3" s="239"/>
      <c r="F3" s="239"/>
      <c r="G3" s="239"/>
      <c r="H3" s="239"/>
      <c r="I3" s="239"/>
      <c r="J3" s="239"/>
      <c r="K3" s="239"/>
      <c r="L3" s="239"/>
      <c r="M3" s="239"/>
      <c r="N3" s="239"/>
      <c r="O3" s="239"/>
      <c r="P3" s="239"/>
      <c r="Q3" s="240"/>
    </row>
    <row r="4" spans="1:20" s="160" customFormat="1" x14ac:dyDescent="0.3">
      <c r="A4" s="235" t="s">
        <v>81</v>
      </c>
      <c r="B4" s="236"/>
      <c r="C4" s="237"/>
      <c r="D4" s="238"/>
      <c r="E4" s="239"/>
      <c r="F4" s="239"/>
      <c r="G4" s="239"/>
      <c r="H4" s="239"/>
      <c r="I4" s="239"/>
      <c r="J4" s="239"/>
      <c r="K4" s="239"/>
      <c r="L4" s="239"/>
      <c r="M4" s="239"/>
      <c r="N4" s="239"/>
      <c r="O4" s="239"/>
      <c r="P4" s="239"/>
      <c r="Q4" s="240"/>
    </row>
    <row r="5" spans="1:20" s="160" customFormat="1" x14ac:dyDescent="0.3">
      <c r="A5" s="232" t="s">
        <v>25</v>
      </c>
      <c r="B5" s="233"/>
      <c r="C5" s="234"/>
      <c r="D5" s="241"/>
      <c r="E5" s="242"/>
      <c r="F5" s="242"/>
      <c r="G5" s="242"/>
      <c r="H5" s="242"/>
      <c r="I5" s="242"/>
      <c r="J5" s="242"/>
      <c r="K5" s="242"/>
      <c r="L5" s="242"/>
      <c r="M5" s="242"/>
      <c r="N5" s="242"/>
      <c r="O5" s="242"/>
      <c r="P5" s="242"/>
      <c r="Q5" s="243"/>
    </row>
    <row r="6" spans="1:20" s="37" customFormat="1" ht="15" thickBot="1" x14ac:dyDescent="0.35">
      <c r="A6" s="169"/>
      <c r="B6" s="35"/>
      <c r="C6" s="33"/>
      <c r="D6" s="35"/>
      <c r="E6" s="35"/>
      <c r="F6" s="33"/>
      <c r="G6" s="34"/>
      <c r="H6" s="33"/>
      <c r="I6" s="36"/>
      <c r="J6" s="32"/>
      <c r="K6" s="32"/>
      <c r="L6" s="32"/>
      <c r="M6" s="32"/>
      <c r="N6" s="32"/>
    </row>
    <row r="7" spans="1:20" ht="15" thickBot="1" x14ac:dyDescent="0.35">
      <c r="A7" s="38"/>
      <c r="B7" s="38"/>
      <c r="C7" s="40"/>
      <c r="D7" s="39"/>
      <c r="E7" s="39"/>
      <c r="F7" s="39"/>
      <c r="G7" s="39"/>
      <c r="H7" s="41"/>
      <c r="I7" s="40"/>
      <c r="J7" s="40"/>
      <c r="K7" s="40"/>
      <c r="L7" s="42" t="s">
        <v>16</v>
      </c>
      <c r="M7" s="43" t="s">
        <v>17</v>
      </c>
      <c r="N7" s="44" t="s">
        <v>18</v>
      </c>
      <c r="O7" s="44" t="s">
        <v>30</v>
      </c>
      <c r="P7" s="45" t="s">
        <v>78</v>
      </c>
      <c r="Q7" s="161"/>
    </row>
    <row r="8" spans="1:20" ht="15" thickBot="1" x14ac:dyDescent="0.35">
      <c r="A8" s="38" t="s">
        <v>101</v>
      </c>
      <c r="B8" s="38"/>
      <c r="C8" s="40" t="s">
        <v>26</v>
      </c>
      <c r="D8" s="39"/>
      <c r="E8" s="39"/>
      <c r="F8" s="39"/>
      <c r="G8" s="39"/>
      <c r="H8" s="41" t="s">
        <v>27</v>
      </c>
      <c r="I8" s="40" t="s">
        <v>28</v>
      </c>
      <c r="J8" s="40" t="s">
        <v>29</v>
      </c>
      <c r="K8" s="40"/>
      <c r="L8" s="42"/>
      <c r="M8" s="43"/>
      <c r="N8" s="44"/>
      <c r="O8" s="44"/>
      <c r="P8" s="45"/>
      <c r="Q8" s="46" t="s">
        <v>19</v>
      </c>
    </row>
    <row r="9" spans="1:20" x14ac:dyDescent="0.3">
      <c r="A9" s="174" t="str">
        <f>'Salary Rate Calculator'!H1</f>
        <v>?????</v>
      </c>
      <c r="B9" s="47"/>
      <c r="C9" s="175">
        <v>0</v>
      </c>
      <c r="D9" s="59">
        <f>C9/45</f>
        <v>0</v>
      </c>
      <c r="E9" s="49" t="s">
        <v>31</v>
      </c>
      <c r="F9" s="50">
        <f>'Salary Rate Calculator'!C8</f>
        <v>0</v>
      </c>
      <c r="G9" s="51" t="s">
        <v>32</v>
      </c>
      <c r="H9" s="53"/>
      <c r="I9" s="54">
        <f>D9*9</f>
        <v>0</v>
      </c>
      <c r="J9" s="54"/>
      <c r="K9" s="54"/>
      <c r="L9" s="55">
        <f>F9*D9</f>
        <v>0</v>
      </c>
      <c r="M9" s="56"/>
      <c r="N9" s="56"/>
      <c r="O9" s="56"/>
      <c r="P9" s="56"/>
      <c r="Q9" s="57">
        <f>SUM(L9:P9)</f>
        <v>0</v>
      </c>
      <c r="R9" s="118"/>
    </row>
    <row r="10" spans="1:20" x14ac:dyDescent="0.3">
      <c r="A10" s="58" t="s">
        <v>33</v>
      </c>
      <c r="B10" s="47"/>
      <c r="C10" s="52"/>
      <c r="D10" s="176">
        <v>0</v>
      </c>
      <c r="E10" s="49" t="s">
        <v>34</v>
      </c>
      <c r="F10" s="50">
        <f>'Salary Rate Calculator'!E8</f>
        <v>0</v>
      </c>
      <c r="G10" s="51" t="s">
        <v>35</v>
      </c>
      <c r="H10" s="53"/>
      <c r="I10" s="54"/>
      <c r="J10" s="54">
        <f>D10</f>
        <v>0</v>
      </c>
      <c r="K10" s="54"/>
      <c r="L10" s="55">
        <f>F10*D10</f>
        <v>0</v>
      </c>
      <c r="M10" s="56"/>
      <c r="N10" s="56"/>
      <c r="O10" s="56"/>
      <c r="P10" s="56"/>
      <c r="Q10" s="57">
        <f>SUM(L10:P10)</f>
        <v>0</v>
      </c>
    </row>
    <row r="11" spans="1:20" x14ac:dyDescent="0.3">
      <c r="A11" s="58"/>
      <c r="B11" s="47"/>
      <c r="C11" s="52"/>
      <c r="D11" s="176">
        <v>0</v>
      </c>
      <c r="E11" s="49" t="s">
        <v>36</v>
      </c>
      <c r="F11" s="62">
        <f>'Salary Rate Calculator'!D8</f>
        <v>0</v>
      </c>
      <c r="G11" s="51" t="s">
        <v>37</v>
      </c>
      <c r="H11" s="53">
        <f>D11/173</f>
        <v>0</v>
      </c>
      <c r="I11" s="54"/>
      <c r="J11" s="54"/>
      <c r="K11" s="54"/>
      <c r="L11" s="55">
        <f>D11*F11</f>
        <v>0</v>
      </c>
      <c r="M11" s="56"/>
      <c r="N11" s="56"/>
      <c r="O11" s="56"/>
      <c r="P11" s="56"/>
      <c r="Q11" s="57">
        <f t="shared" ref="Q11:Q74" si="0">SUM(L11:P11)</f>
        <v>0</v>
      </c>
    </row>
    <row r="12" spans="1:20" x14ac:dyDescent="0.3">
      <c r="A12" s="47"/>
      <c r="B12" s="47"/>
      <c r="C12" s="175">
        <v>0</v>
      </c>
      <c r="D12" s="59">
        <f>C12/45</f>
        <v>0</v>
      </c>
      <c r="E12" s="49" t="s">
        <v>31</v>
      </c>
      <c r="F12" s="50">
        <f>'Salary Rate Calculator'!G8</f>
        <v>0</v>
      </c>
      <c r="G12" s="51" t="s">
        <v>32</v>
      </c>
      <c r="H12" s="53"/>
      <c r="I12" s="54">
        <f>D12*9</f>
        <v>0</v>
      </c>
      <c r="J12" s="54"/>
      <c r="K12" s="54"/>
      <c r="L12" s="55"/>
      <c r="M12" s="56">
        <f>D12*F12</f>
        <v>0</v>
      </c>
      <c r="N12" s="56"/>
      <c r="O12" s="56"/>
      <c r="P12" s="56"/>
      <c r="Q12" s="57">
        <f t="shared" si="0"/>
        <v>0</v>
      </c>
      <c r="S12" s="118"/>
    </row>
    <row r="13" spans="1:20" x14ac:dyDescent="0.3">
      <c r="A13" s="47"/>
      <c r="B13" s="47"/>
      <c r="C13" s="52"/>
      <c r="D13" s="176">
        <v>0</v>
      </c>
      <c r="E13" s="49" t="s">
        <v>34</v>
      </c>
      <c r="F13" s="50">
        <f>'Salary Rate Calculator'!I8</f>
        <v>0</v>
      </c>
      <c r="G13" s="51" t="s">
        <v>35</v>
      </c>
      <c r="H13" s="53"/>
      <c r="I13" s="54"/>
      <c r="J13" s="54">
        <f>D13</f>
        <v>0</v>
      </c>
      <c r="K13" s="54"/>
      <c r="L13" s="55"/>
      <c r="M13" s="56">
        <f>D13*F13</f>
        <v>0</v>
      </c>
      <c r="N13" s="56"/>
      <c r="O13" s="56"/>
      <c r="P13" s="56"/>
      <c r="Q13" s="57">
        <f t="shared" si="0"/>
        <v>0</v>
      </c>
    </row>
    <row r="14" spans="1:20" x14ac:dyDescent="0.3">
      <c r="A14" s="58"/>
      <c r="B14" s="47"/>
      <c r="C14" s="52"/>
      <c r="D14" s="176">
        <v>0</v>
      </c>
      <c r="E14" s="49" t="s">
        <v>36</v>
      </c>
      <c r="F14" s="62">
        <f>'Salary Rate Calculator'!H8</f>
        <v>0</v>
      </c>
      <c r="G14" s="51" t="s">
        <v>37</v>
      </c>
      <c r="H14" s="53">
        <f>D14/173</f>
        <v>0</v>
      </c>
      <c r="I14" s="54"/>
      <c r="J14" s="54"/>
      <c r="K14" s="54"/>
      <c r="L14" s="55"/>
      <c r="M14" s="56">
        <f>D14*F14</f>
        <v>0</v>
      </c>
      <c r="N14" s="56"/>
      <c r="O14" s="56"/>
      <c r="P14" s="56"/>
      <c r="Q14" s="57">
        <f t="shared" si="0"/>
        <v>0</v>
      </c>
    </row>
    <row r="15" spans="1:20" x14ac:dyDescent="0.3">
      <c r="A15" s="47"/>
      <c r="B15" s="47"/>
      <c r="C15" s="175">
        <v>0</v>
      </c>
      <c r="D15" s="59">
        <f>C15/45</f>
        <v>0</v>
      </c>
      <c r="E15" s="49" t="s">
        <v>31</v>
      </c>
      <c r="F15" s="50">
        <f>'Salary Rate Calculator'!K8</f>
        <v>0</v>
      </c>
      <c r="G15" s="51" t="s">
        <v>32</v>
      </c>
      <c r="H15" s="53"/>
      <c r="I15" s="54">
        <f>D15*9</f>
        <v>0</v>
      </c>
      <c r="J15" s="54"/>
      <c r="K15" s="54"/>
      <c r="L15" s="55"/>
      <c r="M15" s="56"/>
      <c r="N15" s="56">
        <f>D15*F15</f>
        <v>0</v>
      </c>
      <c r="O15" s="56"/>
      <c r="P15" s="56"/>
      <c r="Q15" s="57">
        <f t="shared" si="0"/>
        <v>0</v>
      </c>
      <c r="T15" s="118"/>
    </row>
    <row r="16" spans="1:20" x14ac:dyDescent="0.3">
      <c r="A16" s="47"/>
      <c r="B16" s="47"/>
      <c r="C16" s="52"/>
      <c r="D16" s="176">
        <v>0</v>
      </c>
      <c r="E16" s="49" t="s">
        <v>34</v>
      </c>
      <c r="F16" s="50">
        <f>'Salary Rate Calculator'!M8</f>
        <v>0</v>
      </c>
      <c r="G16" s="51" t="s">
        <v>35</v>
      </c>
      <c r="H16" s="53"/>
      <c r="I16" s="54"/>
      <c r="J16" s="54">
        <f>D16</f>
        <v>0</v>
      </c>
      <c r="K16" s="54"/>
      <c r="L16" s="55"/>
      <c r="M16" s="56"/>
      <c r="N16" s="56">
        <f>D16*F16</f>
        <v>0</v>
      </c>
      <c r="O16" s="56"/>
      <c r="P16" s="56"/>
      <c r="Q16" s="57">
        <f t="shared" si="0"/>
        <v>0</v>
      </c>
    </row>
    <row r="17" spans="1:22" x14ac:dyDescent="0.3">
      <c r="A17" s="58"/>
      <c r="B17" s="47"/>
      <c r="C17" s="52"/>
      <c r="D17" s="176">
        <v>0</v>
      </c>
      <c r="E17" s="49" t="s">
        <v>36</v>
      </c>
      <c r="F17" s="62">
        <f>'Salary Rate Calculator'!L8</f>
        <v>0</v>
      </c>
      <c r="G17" s="51" t="s">
        <v>37</v>
      </c>
      <c r="H17" s="53">
        <f>D17/173</f>
        <v>0</v>
      </c>
      <c r="I17" s="54"/>
      <c r="J17" s="54"/>
      <c r="K17" s="54"/>
      <c r="L17" s="55"/>
      <c r="M17" s="56"/>
      <c r="N17" s="56">
        <f>D17*F17</f>
        <v>0</v>
      </c>
      <c r="O17" s="56"/>
      <c r="P17" s="56"/>
      <c r="Q17" s="57">
        <f t="shared" si="0"/>
        <v>0</v>
      </c>
    </row>
    <row r="18" spans="1:22" x14ac:dyDescent="0.3">
      <c r="A18" s="47"/>
      <c r="B18" s="47"/>
      <c r="C18" s="175">
        <v>0</v>
      </c>
      <c r="D18" s="59">
        <f>C18/45</f>
        <v>0</v>
      </c>
      <c r="E18" s="49" t="s">
        <v>31</v>
      </c>
      <c r="F18" s="50">
        <f>'Salary Rate Calculator'!O8</f>
        <v>0</v>
      </c>
      <c r="G18" s="51" t="s">
        <v>32</v>
      </c>
      <c r="H18" s="53"/>
      <c r="I18" s="54">
        <f>D18*9</f>
        <v>0</v>
      </c>
      <c r="J18" s="54"/>
      <c r="K18" s="54"/>
      <c r="L18" s="55"/>
      <c r="M18" s="56"/>
      <c r="N18" s="56"/>
      <c r="O18" s="56">
        <f>D18*F18</f>
        <v>0</v>
      </c>
      <c r="P18" s="56"/>
      <c r="Q18" s="57">
        <f t="shared" si="0"/>
        <v>0</v>
      </c>
      <c r="U18" s="118"/>
    </row>
    <row r="19" spans="1:22" x14ac:dyDescent="0.3">
      <c r="A19" s="47"/>
      <c r="B19" s="47"/>
      <c r="C19" s="52"/>
      <c r="D19" s="176">
        <v>0</v>
      </c>
      <c r="E19" s="49" t="s">
        <v>34</v>
      </c>
      <c r="F19" s="50">
        <f>'Salary Rate Calculator'!Q8</f>
        <v>0</v>
      </c>
      <c r="G19" s="51" t="s">
        <v>35</v>
      </c>
      <c r="H19" s="53"/>
      <c r="I19" s="54"/>
      <c r="J19" s="54">
        <f>D19</f>
        <v>0</v>
      </c>
      <c r="K19" s="54"/>
      <c r="L19" s="55"/>
      <c r="M19" s="56"/>
      <c r="N19" s="56"/>
      <c r="O19" s="56">
        <f>D19*F19</f>
        <v>0</v>
      </c>
      <c r="P19" s="56"/>
      <c r="Q19" s="57">
        <f t="shared" si="0"/>
        <v>0</v>
      </c>
    </row>
    <row r="20" spans="1:22" x14ac:dyDescent="0.3">
      <c r="A20" s="58"/>
      <c r="B20" s="47"/>
      <c r="C20" s="52"/>
      <c r="D20" s="176">
        <v>0</v>
      </c>
      <c r="E20" s="49" t="s">
        <v>36</v>
      </c>
      <c r="F20" s="62">
        <f>'Salary Rate Calculator'!P8</f>
        <v>0</v>
      </c>
      <c r="G20" s="51" t="s">
        <v>37</v>
      </c>
      <c r="H20" s="53">
        <f>D20/173</f>
        <v>0</v>
      </c>
      <c r="I20" s="54"/>
      <c r="J20" s="54"/>
      <c r="K20" s="54"/>
      <c r="L20" s="55"/>
      <c r="M20" s="56"/>
      <c r="N20" s="56"/>
      <c r="O20" s="56">
        <f>D20*F20</f>
        <v>0</v>
      </c>
      <c r="P20" s="56"/>
      <c r="Q20" s="57">
        <f t="shared" si="0"/>
        <v>0</v>
      </c>
    </row>
    <row r="21" spans="1:22" x14ac:dyDescent="0.3">
      <c r="A21" s="47"/>
      <c r="B21" s="47"/>
      <c r="C21" s="175">
        <v>0</v>
      </c>
      <c r="D21" s="59">
        <f>C21/45</f>
        <v>0</v>
      </c>
      <c r="E21" s="49" t="s">
        <v>31</v>
      </c>
      <c r="F21" s="50">
        <f>'Salary Rate Calculator'!S8</f>
        <v>0</v>
      </c>
      <c r="G21" s="51" t="s">
        <v>32</v>
      </c>
      <c r="H21" s="53"/>
      <c r="I21" s="54">
        <f>D21*9</f>
        <v>0</v>
      </c>
      <c r="J21" s="54"/>
      <c r="K21" s="54"/>
      <c r="L21" s="55"/>
      <c r="M21" s="56"/>
      <c r="N21" s="56"/>
      <c r="O21" s="56"/>
      <c r="P21" s="56">
        <f>D21*F21</f>
        <v>0</v>
      </c>
      <c r="Q21" s="57">
        <f t="shared" si="0"/>
        <v>0</v>
      </c>
      <c r="V21" s="118"/>
    </row>
    <row r="22" spans="1:22" x14ac:dyDescent="0.3">
      <c r="A22" s="47"/>
      <c r="B22" s="47"/>
      <c r="C22" s="52"/>
      <c r="D22" s="176">
        <v>0</v>
      </c>
      <c r="E22" s="49" t="s">
        <v>34</v>
      </c>
      <c r="F22" s="50">
        <f>'Salary Rate Calculator'!U8</f>
        <v>0</v>
      </c>
      <c r="G22" s="51" t="s">
        <v>35</v>
      </c>
      <c r="H22" s="53"/>
      <c r="I22" s="54"/>
      <c r="J22" s="54">
        <f>D22</f>
        <v>0</v>
      </c>
      <c r="K22" s="54"/>
      <c r="L22" s="55"/>
      <c r="M22" s="56"/>
      <c r="N22" s="56"/>
      <c r="O22" s="56"/>
      <c r="P22" s="56">
        <f>D22*F22</f>
        <v>0</v>
      </c>
      <c r="Q22" s="57">
        <f t="shared" si="0"/>
        <v>0</v>
      </c>
    </row>
    <row r="23" spans="1:22" x14ac:dyDescent="0.3">
      <c r="A23" s="58"/>
      <c r="B23" s="47"/>
      <c r="C23" s="52"/>
      <c r="D23" s="176">
        <v>0</v>
      </c>
      <c r="E23" s="49" t="s">
        <v>36</v>
      </c>
      <c r="F23" s="62">
        <f>'Salary Rate Calculator'!T8</f>
        <v>0</v>
      </c>
      <c r="G23" s="51" t="s">
        <v>37</v>
      </c>
      <c r="H23" s="53">
        <f>D23/173</f>
        <v>0</v>
      </c>
      <c r="I23" s="54"/>
      <c r="J23" s="54"/>
      <c r="K23" s="54"/>
      <c r="L23" s="55"/>
      <c r="M23" s="56"/>
      <c r="N23" s="56"/>
      <c r="O23" s="56"/>
      <c r="P23" s="56">
        <f>D23*F23</f>
        <v>0</v>
      </c>
      <c r="Q23" s="57">
        <f t="shared" si="0"/>
        <v>0</v>
      </c>
    </row>
    <row r="24" spans="1:22" x14ac:dyDescent="0.3">
      <c r="A24" s="177" t="str">
        <f>'Salary Rate Calculator'!H11</f>
        <v>?????</v>
      </c>
      <c r="B24" s="47"/>
      <c r="C24" s="175">
        <v>0</v>
      </c>
      <c r="D24" s="59">
        <f>C24/45</f>
        <v>0</v>
      </c>
      <c r="E24" s="49" t="s">
        <v>31</v>
      </c>
      <c r="F24" s="50">
        <f>'Salary Rate Calculator'!C18</f>
        <v>0</v>
      </c>
      <c r="G24" s="51" t="s">
        <v>32</v>
      </c>
      <c r="H24" s="53"/>
      <c r="I24" s="54">
        <f>D24*9</f>
        <v>0</v>
      </c>
      <c r="J24" s="54"/>
      <c r="K24" s="54"/>
      <c r="L24" s="55">
        <f>F24*D24</f>
        <v>0</v>
      </c>
      <c r="M24" s="56"/>
      <c r="N24" s="56"/>
      <c r="O24" s="56"/>
      <c r="P24" s="56"/>
      <c r="Q24" s="57">
        <f t="shared" si="0"/>
        <v>0</v>
      </c>
      <c r="R24" s="118"/>
    </row>
    <row r="25" spans="1:22" x14ac:dyDescent="0.3">
      <c r="A25" s="58"/>
      <c r="B25" s="47"/>
      <c r="C25" s="52"/>
      <c r="D25" s="176">
        <v>0</v>
      </c>
      <c r="E25" s="49" t="s">
        <v>34</v>
      </c>
      <c r="F25" s="50">
        <f>'Salary Rate Calculator'!E18</f>
        <v>0</v>
      </c>
      <c r="G25" s="51" t="s">
        <v>35</v>
      </c>
      <c r="H25" s="53"/>
      <c r="I25" s="54"/>
      <c r="J25" s="54">
        <f>D25</f>
        <v>0</v>
      </c>
      <c r="K25" s="54"/>
      <c r="L25" s="55">
        <f>F25*D25</f>
        <v>0</v>
      </c>
      <c r="M25" s="56"/>
      <c r="N25" s="56"/>
      <c r="O25" s="56"/>
      <c r="P25" s="56"/>
      <c r="Q25" s="57">
        <f t="shared" si="0"/>
        <v>0</v>
      </c>
    </row>
    <row r="26" spans="1:22" x14ac:dyDescent="0.3">
      <c r="A26" s="58"/>
      <c r="B26" s="47"/>
      <c r="C26" s="52"/>
      <c r="D26" s="176">
        <v>0</v>
      </c>
      <c r="E26" s="49" t="s">
        <v>36</v>
      </c>
      <c r="F26" s="62">
        <f>'Salary Rate Calculator'!D18</f>
        <v>0</v>
      </c>
      <c r="G26" s="51" t="s">
        <v>37</v>
      </c>
      <c r="H26" s="53">
        <f>D26/173</f>
        <v>0</v>
      </c>
      <c r="I26" s="54"/>
      <c r="J26" s="54"/>
      <c r="K26" s="54"/>
      <c r="L26" s="55">
        <f>D26*F26</f>
        <v>0</v>
      </c>
      <c r="M26" s="56"/>
      <c r="N26" s="56"/>
      <c r="O26" s="56"/>
      <c r="P26" s="56"/>
      <c r="Q26" s="57">
        <f t="shared" si="0"/>
        <v>0</v>
      </c>
    </row>
    <row r="27" spans="1:22" x14ac:dyDescent="0.3">
      <c r="A27" s="47"/>
      <c r="B27" s="47"/>
      <c r="C27" s="175">
        <v>0</v>
      </c>
      <c r="D27" s="59">
        <f>C27/45</f>
        <v>0</v>
      </c>
      <c r="E27" s="49" t="s">
        <v>31</v>
      </c>
      <c r="F27" s="50">
        <f>'Salary Rate Calculator'!G18</f>
        <v>0</v>
      </c>
      <c r="G27" s="51" t="s">
        <v>32</v>
      </c>
      <c r="H27" s="53"/>
      <c r="I27" s="54">
        <f>D27*9</f>
        <v>0</v>
      </c>
      <c r="J27" s="54"/>
      <c r="K27" s="54"/>
      <c r="L27" s="55"/>
      <c r="M27" s="56">
        <f>D27*F27</f>
        <v>0</v>
      </c>
      <c r="N27" s="56"/>
      <c r="O27" s="56"/>
      <c r="P27" s="56"/>
      <c r="Q27" s="57">
        <f t="shared" si="0"/>
        <v>0</v>
      </c>
      <c r="S27" s="118"/>
    </row>
    <row r="28" spans="1:22" x14ac:dyDescent="0.3">
      <c r="A28" s="47"/>
      <c r="B28" s="47"/>
      <c r="C28" s="52"/>
      <c r="D28" s="176">
        <v>0</v>
      </c>
      <c r="E28" s="49" t="s">
        <v>34</v>
      </c>
      <c r="F28" s="50">
        <f>'Salary Rate Calculator'!I18</f>
        <v>0</v>
      </c>
      <c r="G28" s="51" t="s">
        <v>35</v>
      </c>
      <c r="H28" s="53"/>
      <c r="I28" s="54"/>
      <c r="J28" s="54">
        <f>D28</f>
        <v>0</v>
      </c>
      <c r="K28" s="54"/>
      <c r="L28" s="55"/>
      <c r="M28" s="56">
        <f>D28*F28</f>
        <v>0</v>
      </c>
      <c r="N28" s="56"/>
      <c r="O28" s="56"/>
      <c r="P28" s="56"/>
      <c r="Q28" s="57">
        <f t="shared" si="0"/>
        <v>0</v>
      </c>
    </row>
    <row r="29" spans="1:22" x14ac:dyDescent="0.3">
      <c r="A29" s="58"/>
      <c r="B29" s="47"/>
      <c r="C29" s="52"/>
      <c r="D29" s="176">
        <v>0</v>
      </c>
      <c r="E29" s="49" t="s">
        <v>36</v>
      </c>
      <c r="F29" s="62">
        <f>'Salary Rate Calculator'!H18</f>
        <v>0</v>
      </c>
      <c r="G29" s="51" t="s">
        <v>37</v>
      </c>
      <c r="H29" s="53">
        <f>D29/173</f>
        <v>0</v>
      </c>
      <c r="I29" s="54"/>
      <c r="J29" s="54"/>
      <c r="K29" s="54"/>
      <c r="L29" s="55"/>
      <c r="M29" s="56">
        <f>D29*F29</f>
        <v>0</v>
      </c>
      <c r="N29" s="56"/>
      <c r="O29" s="56"/>
      <c r="P29" s="56"/>
      <c r="Q29" s="57">
        <f t="shared" si="0"/>
        <v>0</v>
      </c>
    </row>
    <row r="30" spans="1:22" x14ac:dyDescent="0.3">
      <c r="A30" s="47"/>
      <c r="B30" s="47"/>
      <c r="C30" s="175">
        <v>0</v>
      </c>
      <c r="D30" s="59">
        <f>C30/45</f>
        <v>0</v>
      </c>
      <c r="E30" s="49" t="s">
        <v>31</v>
      </c>
      <c r="F30" s="50">
        <f>'Salary Rate Calculator'!K18</f>
        <v>0</v>
      </c>
      <c r="G30" s="51" t="s">
        <v>32</v>
      </c>
      <c r="H30" s="53"/>
      <c r="I30" s="54">
        <f>D30*9</f>
        <v>0</v>
      </c>
      <c r="J30" s="54"/>
      <c r="K30" s="54"/>
      <c r="L30" s="55"/>
      <c r="M30" s="56"/>
      <c r="N30" s="56">
        <f>D30*F30</f>
        <v>0</v>
      </c>
      <c r="O30" s="56"/>
      <c r="P30" s="56"/>
      <c r="Q30" s="57">
        <f t="shared" si="0"/>
        <v>0</v>
      </c>
      <c r="T30" s="118"/>
    </row>
    <row r="31" spans="1:22" x14ac:dyDescent="0.3">
      <c r="A31" s="47"/>
      <c r="B31" s="47"/>
      <c r="C31" s="52"/>
      <c r="D31" s="176">
        <v>0</v>
      </c>
      <c r="E31" s="49" t="s">
        <v>34</v>
      </c>
      <c r="F31" s="50">
        <f>'Salary Rate Calculator'!M18</f>
        <v>0</v>
      </c>
      <c r="G31" s="51" t="s">
        <v>35</v>
      </c>
      <c r="H31" s="53"/>
      <c r="I31" s="54"/>
      <c r="J31" s="54">
        <f>D31</f>
        <v>0</v>
      </c>
      <c r="K31" s="54"/>
      <c r="L31" s="55"/>
      <c r="M31" s="56"/>
      <c r="N31" s="56">
        <f>D31*F31</f>
        <v>0</v>
      </c>
      <c r="O31" s="56"/>
      <c r="P31" s="56"/>
      <c r="Q31" s="57">
        <f t="shared" si="0"/>
        <v>0</v>
      </c>
    </row>
    <row r="32" spans="1:22" x14ac:dyDescent="0.3">
      <c r="A32" s="58"/>
      <c r="B32" s="47"/>
      <c r="C32" s="52"/>
      <c r="D32" s="176">
        <v>0</v>
      </c>
      <c r="E32" s="49" t="s">
        <v>36</v>
      </c>
      <c r="F32" s="62">
        <f>'Salary Rate Calculator'!L18</f>
        <v>0</v>
      </c>
      <c r="G32" s="51" t="s">
        <v>37</v>
      </c>
      <c r="H32" s="53">
        <f>D32/173</f>
        <v>0</v>
      </c>
      <c r="I32" s="54"/>
      <c r="J32" s="54"/>
      <c r="K32" s="54"/>
      <c r="L32" s="55"/>
      <c r="M32" s="56"/>
      <c r="N32" s="56">
        <f>D32*F32</f>
        <v>0</v>
      </c>
      <c r="O32" s="56"/>
      <c r="P32" s="56"/>
      <c r="Q32" s="57">
        <f t="shared" si="0"/>
        <v>0</v>
      </c>
    </row>
    <row r="33" spans="1:22" x14ac:dyDescent="0.3">
      <c r="A33" s="47"/>
      <c r="B33" s="47"/>
      <c r="C33" s="175">
        <v>0</v>
      </c>
      <c r="D33" s="59">
        <f>C33/45</f>
        <v>0</v>
      </c>
      <c r="E33" s="49" t="s">
        <v>31</v>
      </c>
      <c r="F33" s="50">
        <f>'Salary Rate Calculator'!O18</f>
        <v>0</v>
      </c>
      <c r="G33" s="51" t="s">
        <v>32</v>
      </c>
      <c r="H33" s="53"/>
      <c r="I33" s="54">
        <f>D33*9</f>
        <v>0</v>
      </c>
      <c r="J33" s="54"/>
      <c r="K33" s="54"/>
      <c r="L33" s="55"/>
      <c r="M33" s="56"/>
      <c r="N33" s="56"/>
      <c r="O33" s="56">
        <f>D33*F33</f>
        <v>0</v>
      </c>
      <c r="P33" s="56"/>
      <c r="Q33" s="57">
        <f t="shared" si="0"/>
        <v>0</v>
      </c>
      <c r="U33" s="118"/>
    </row>
    <row r="34" spans="1:22" x14ac:dyDescent="0.3">
      <c r="A34" s="47"/>
      <c r="B34" s="47"/>
      <c r="C34" s="52"/>
      <c r="D34" s="176">
        <v>0</v>
      </c>
      <c r="E34" s="49" t="s">
        <v>34</v>
      </c>
      <c r="F34" s="50">
        <f>'Salary Rate Calculator'!Q18</f>
        <v>0</v>
      </c>
      <c r="G34" s="51" t="s">
        <v>35</v>
      </c>
      <c r="H34" s="53"/>
      <c r="I34" s="54"/>
      <c r="J34" s="54">
        <f>D34</f>
        <v>0</v>
      </c>
      <c r="K34" s="54"/>
      <c r="L34" s="55"/>
      <c r="M34" s="56"/>
      <c r="N34" s="56"/>
      <c r="O34" s="56">
        <f>D34*F34</f>
        <v>0</v>
      </c>
      <c r="P34" s="56"/>
      <c r="Q34" s="57">
        <f t="shared" si="0"/>
        <v>0</v>
      </c>
    </row>
    <row r="35" spans="1:22" x14ac:dyDescent="0.3">
      <c r="A35" s="58"/>
      <c r="B35" s="47"/>
      <c r="C35" s="52"/>
      <c r="D35" s="176">
        <v>0</v>
      </c>
      <c r="E35" s="49" t="s">
        <v>36</v>
      </c>
      <c r="F35" s="62">
        <f>'Salary Rate Calculator'!P18</f>
        <v>0</v>
      </c>
      <c r="G35" s="51" t="s">
        <v>37</v>
      </c>
      <c r="H35" s="53">
        <f>D35/173</f>
        <v>0</v>
      </c>
      <c r="I35" s="54"/>
      <c r="J35" s="54"/>
      <c r="K35" s="54"/>
      <c r="L35" s="55"/>
      <c r="M35" s="56"/>
      <c r="N35" s="56"/>
      <c r="O35" s="56">
        <f>D35*F35</f>
        <v>0</v>
      </c>
      <c r="P35" s="56"/>
      <c r="Q35" s="57">
        <f t="shared" si="0"/>
        <v>0</v>
      </c>
    </row>
    <row r="36" spans="1:22" x14ac:dyDescent="0.3">
      <c r="A36" s="47"/>
      <c r="B36" s="47"/>
      <c r="C36" s="175">
        <v>0</v>
      </c>
      <c r="D36" s="59">
        <f>C36/45</f>
        <v>0</v>
      </c>
      <c r="E36" s="49" t="s">
        <v>31</v>
      </c>
      <c r="F36" s="50">
        <f>'Salary Rate Calculator'!S18</f>
        <v>0</v>
      </c>
      <c r="G36" s="51" t="s">
        <v>32</v>
      </c>
      <c r="H36" s="53"/>
      <c r="I36" s="54">
        <f>D36*9</f>
        <v>0</v>
      </c>
      <c r="J36" s="54"/>
      <c r="K36" s="54"/>
      <c r="L36" s="55"/>
      <c r="M36" s="56"/>
      <c r="N36" s="56"/>
      <c r="O36" s="56"/>
      <c r="P36" s="56">
        <f>D36*F36</f>
        <v>0</v>
      </c>
      <c r="Q36" s="57">
        <f t="shared" si="0"/>
        <v>0</v>
      </c>
      <c r="V36" s="118"/>
    </row>
    <row r="37" spans="1:22" x14ac:dyDescent="0.3">
      <c r="A37" s="47"/>
      <c r="B37" s="47"/>
      <c r="C37" s="52"/>
      <c r="D37" s="176">
        <v>0</v>
      </c>
      <c r="E37" s="49" t="s">
        <v>34</v>
      </c>
      <c r="F37" s="50">
        <f>'Salary Rate Calculator'!U18</f>
        <v>0</v>
      </c>
      <c r="G37" s="51" t="s">
        <v>35</v>
      </c>
      <c r="H37" s="53"/>
      <c r="I37" s="54"/>
      <c r="J37" s="54">
        <f>D37</f>
        <v>0</v>
      </c>
      <c r="K37" s="54"/>
      <c r="L37" s="55"/>
      <c r="M37" s="56"/>
      <c r="N37" s="56"/>
      <c r="O37" s="56"/>
      <c r="P37" s="56">
        <f>D37*F37</f>
        <v>0</v>
      </c>
      <c r="Q37" s="57">
        <f t="shared" si="0"/>
        <v>0</v>
      </c>
    </row>
    <row r="38" spans="1:22" x14ac:dyDescent="0.3">
      <c r="A38" s="58"/>
      <c r="B38" s="47"/>
      <c r="C38" s="52"/>
      <c r="D38" s="176">
        <v>0</v>
      </c>
      <c r="E38" s="49" t="s">
        <v>36</v>
      </c>
      <c r="F38" s="62">
        <f>'Salary Rate Calculator'!T18</f>
        <v>0</v>
      </c>
      <c r="G38" s="51" t="s">
        <v>37</v>
      </c>
      <c r="H38" s="53">
        <f>D38/173</f>
        <v>0</v>
      </c>
      <c r="I38" s="54"/>
      <c r="J38" s="54"/>
      <c r="K38" s="54"/>
      <c r="L38" s="55"/>
      <c r="M38" s="56"/>
      <c r="N38" s="56"/>
      <c r="O38" s="56"/>
      <c r="P38" s="56">
        <f>D38*F38</f>
        <v>0</v>
      </c>
      <c r="Q38" s="57">
        <f t="shared" si="0"/>
        <v>0</v>
      </c>
    </row>
    <row r="39" spans="1:22" x14ac:dyDescent="0.3">
      <c r="A39" s="177" t="str">
        <f>'Salary Rate Calculator'!H21</f>
        <v>?????</v>
      </c>
      <c r="B39" s="47"/>
      <c r="C39" s="175">
        <v>0</v>
      </c>
      <c r="D39" s="59">
        <f>C39/45</f>
        <v>0</v>
      </c>
      <c r="E39" s="49" t="s">
        <v>31</v>
      </c>
      <c r="F39" s="50">
        <f>'Salary Rate Calculator'!C28</f>
        <v>0</v>
      </c>
      <c r="G39" s="51" t="s">
        <v>32</v>
      </c>
      <c r="H39" s="53"/>
      <c r="I39" s="54">
        <f>D39*9</f>
        <v>0</v>
      </c>
      <c r="J39" s="54"/>
      <c r="K39" s="54"/>
      <c r="L39" s="55">
        <f>F39*D39</f>
        <v>0</v>
      </c>
      <c r="M39" s="56"/>
      <c r="N39" s="56"/>
      <c r="O39" s="56"/>
      <c r="P39" s="56"/>
      <c r="Q39" s="57">
        <f t="shared" si="0"/>
        <v>0</v>
      </c>
      <c r="R39" s="118"/>
    </row>
    <row r="40" spans="1:22" x14ac:dyDescent="0.3">
      <c r="A40" s="58"/>
      <c r="B40" s="47"/>
      <c r="C40" s="52"/>
      <c r="D40" s="176">
        <v>0</v>
      </c>
      <c r="E40" s="49" t="s">
        <v>34</v>
      </c>
      <c r="F40" s="50">
        <f>'Salary Rate Calculator'!E28</f>
        <v>0</v>
      </c>
      <c r="G40" s="51" t="s">
        <v>35</v>
      </c>
      <c r="H40" s="53"/>
      <c r="I40" s="54"/>
      <c r="J40" s="54">
        <f>D40</f>
        <v>0</v>
      </c>
      <c r="K40" s="54"/>
      <c r="L40" s="55">
        <f>F40*D40</f>
        <v>0</v>
      </c>
      <c r="M40" s="56"/>
      <c r="N40" s="56"/>
      <c r="O40" s="56"/>
      <c r="P40" s="56"/>
      <c r="Q40" s="57">
        <f t="shared" si="0"/>
        <v>0</v>
      </c>
    </row>
    <row r="41" spans="1:22" x14ac:dyDescent="0.3">
      <c r="A41" s="58"/>
      <c r="B41" s="47"/>
      <c r="C41" s="52"/>
      <c r="D41" s="176">
        <v>0</v>
      </c>
      <c r="E41" s="49" t="s">
        <v>36</v>
      </c>
      <c r="F41" s="62">
        <f>'Salary Rate Calculator'!D28</f>
        <v>0</v>
      </c>
      <c r="G41" s="51" t="s">
        <v>37</v>
      </c>
      <c r="H41" s="53">
        <f>D41/173</f>
        <v>0</v>
      </c>
      <c r="I41" s="54"/>
      <c r="J41" s="54"/>
      <c r="K41" s="54"/>
      <c r="L41" s="55">
        <f>D41*F41</f>
        <v>0</v>
      </c>
      <c r="M41" s="56"/>
      <c r="N41" s="56"/>
      <c r="O41" s="56"/>
      <c r="P41" s="56"/>
      <c r="Q41" s="57">
        <f t="shared" si="0"/>
        <v>0</v>
      </c>
    </row>
    <row r="42" spans="1:22" x14ac:dyDescent="0.3">
      <c r="A42" s="47"/>
      <c r="B42" s="47"/>
      <c r="C42" s="175">
        <v>0</v>
      </c>
      <c r="D42" s="59">
        <f>C42/45</f>
        <v>0</v>
      </c>
      <c r="E42" s="49" t="s">
        <v>31</v>
      </c>
      <c r="F42" s="50">
        <f>'Salary Rate Calculator'!G28</f>
        <v>0</v>
      </c>
      <c r="G42" s="51" t="s">
        <v>32</v>
      </c>
      <c r="H42" s="53"/>
      <c r="I42" s="54">
        <f>D42*9</f>
        <v>0</v>
      </c>
      <c r="J42" s="54"/>
      <c r="K42" s="54"/>
      <c r="L42" s="55"/>
      <c r="M42" s="56">
        <f>D42*F42</f>
        <v>0</v>
      </c>
      <c r="N42" s="56"/>
      <c r="O42" s="56"/>
      <c r="P42" s="56"/>
      <c r="Q42" s="57">
        <f t="shared" si="0"/>
        <v>0</v>
      </c>
      <c r="S42" s="118"/>
    </row>
    <row r="43" spans="1:22" x14ac:dyDescent="0.3">
      <c r="A43" s="47"/>
      <c r="B43" s="47"/>
      <c r="C43" s="52"/>
      <c r="D43" s="176">
        <v>0</v>
      </c>
      <c r="E43" s="49" t="s">
        <v>34</v>
      </c>
      <c r="F43" s="50">
        <f>'Salary Rate Calculator'!I28</f>
        <v>0</v>
      </c>
      <c r="G43" s="51" t="s">
        <v>35</v>
      </c>
      <c r="H43" s="53"/>
      <c r="I43" s="54"/>
      <c r="J43" s="54">
        <f>D43</f>
        <v>0</v>
      </c>
      <c r="K43" s="54"/>
      <c r="L43" s="55"/>
      <c r="M43" s="56">
        <f>D43*F43</f>
        <v>0</v>
      </c>
      <c r="N43" s="56"/>
      <c r="O43" s="56"/>
      <c r="P43" s="56"/>
      <c r="Q43" s="57">
        <f t="shared" si="0"/>
        <v>0</v>
      </c>
    </row>
    <row r="44" spans="1:22" x14ac:dyDescent="0.3">
      <c r="A44" s="58"/>
      <c r="B44" s="47"/>
      <c r="C44" s="52"/>
      <c r="D44" s="176">
        <v>0</v>
      </c>
      <c r="E44" s="49" t="s">
        <v>36</v>
      </c>
      <c r="F44" s="62">
        <f>'Salary Rate Calculator'!H28</f>
        <v>0</v>
      </c>
      <c r="G44" s="51" t="s">
        <v>37</v>
      </c>
      <c r="H44" s="53">
        <f>D44/173</f>
        <v>0</v>
      </c>
      <c r="I44" s="54"/>
      <c r="J44" s="54"/>
      <c r="K44" s="54"/>
      <c r="L44" s="55"/>
      <c r="M44" s="56">
        <f>D44*F44</f>
        <v>0</v>
      </c>
      <c r="N44" s="56"/>
      <c r="O44" s="56"/>
      <c r="P44" s="56"/>
      <c r="Q44" s="57">
        <f t="shared" si="0"/>
        <v>0</v>
      </c>
    </row>
    <row r="45" spans="1:22" x14ac:dyDescent="0.3">
      <c r="A45" s="47"/>
      <c r="B45" s="47"/>
      <c r="C45" s="175">
        <v>0</v>
      </c>
      <c r="D45" s="59">
        <f>C45/45</f>
        <v>0</v>
      </c>
      <c r="E45" s="49" t="s">
        <v>31</v>
      </c>
      <c r="F45" s="50">
        <f>'Salary Rate Calculator'!K28</f>
        <v>0</v>
      </c>
      <c r="G45" s="51" t="s">
        <v>32</v>
      </c>
      <c r="H45" s="53"/>
      <c r="I45" s="54">
        <f>D45*9</f>
        <v>0</v>
      </c>
      <c r="J45" s="54"/>
      <c r="K45" s="54"/>
      <c r="L45" s="55"/>
      <c r="M45" s="56"/>
      <c r="N45" s="56">
        <f>D45*F45</f>
        <v>0</v>
      </c>
      <c r="O45" s="56"/>
      <c r="P45" s="56"/>
      <c r="Q45" s="57">
        <f t="shared" si="0"/>
        <v>0</v>
      </c>
      <c r="T45" s="118"/>
    </row>
    <row r="46" spans="1:22" x14ac:dyDescent="0.3">
      <c r="A46" s="47"/>
      <c r="B46" s="47"/>
      <c r="C46" s="52"/>
      <c r="D46" s="176">
        <v>0</v>
      </c>
      <c r="E46" s="49" t="s">
        <v>34</v>
      </c>
      <c r="F46" s="50">
        <f>'Salary Rate Calculator'!M28</f>
        <v>0</v>
      </c>
      <c r="G46" s="51" t="s">
        <v>35</v>
      </c>
      <c r="H46" s="53"/>
      <c r="I46" s="54"/>
      <c r="J46" s="54">
        <f>D46</f>
        <v>0</v>
      </c>
      <c r="K46" s="54"/>
      <c r="L46" s="55"/>
      <c r="M46" s="56"/>
      <c r="N46" s="56">
        <f>D46*F46</f>
        <v>0</v>
      </c>
      <c r="O46" s="56"/>
      <c r="P46" s="56"/>
      <c r="Q46" s="57">
        <f t="shared" si="0"/>
        <v>0</v>
      </c>
    </row>
    <row r="47" spans="1:22" x14ac:dyDescent="0.3">
      <c r="A47" s="58"/>
      <c r="B47" s="47"/>
      <c r="C47" s="52"/>
      <c r="D47" s="176">
        <v>0</v>
      </c>
      <c r="E47" s="49" t="s">
        <v>36</v>
      </c>
      <c r="F47" s="62">
        <f>'Salary Rate Calculator'!L28</f>
        <v>0</v>
      </c>
      <c r="G47" s="51" t="s">
        <v>37</v>
      </c>
      <c r="H47" s="53">
        <f>D47/173</f>
        <v>0</v>
      </c>
      <c r="I47" s="54"/>
      <c r="J47" s="54"/>
      <c r="K47" s="54"/>
      <c r="L47" s="55"/>
      <c r="M47" s="56"/>
      <c r="N47" s="56">
        <f>D47*F47</f>
        <v>0</v>
      </c>
      <c r="O47" s="56"/>
      <c r="P47" s="56"/>
      <c r="Q47" s="57">
        <f t="shared" si="0"/>
        <v>0</v>
      </c>
    </row>
    <row r="48" spans="1:22" x14ac:dyDescent="0.3">
      <c r="A48" s="47"/>
      <c r="B48" s="47"/>
      <c r="C48" s="175">
        <v>0</v>
      </c>
      <c r="D48" s="59">
        <f>C48/45</f>
        <v>0</v>
      </c>
      <c r="E48" s="49" t="s">
        <v>31</v>
      </c>
      <c r="F48" s="50">
        <f>'Salary Rate Calculator'!O28</f>
        <v>0</v>
      </c>
      <c r="G48" s="51" t="s">
        <v>32</v>
      </c>
      <c r="H48" s="53"/>
      <c r="I48" s="54">
        <f>D48*9</f>
        <v>0</v>
      </c>
      <c r="J48" s="54"/>
      <c r="K48" s="54"/>
      <c r="L48" s="55"/>
      <c r="M48" s="56"/>
      <c r="N48" s="56"/>
      <c r="O48" s="56">
        <f>D48*F48</f>
        <v>0</v>
      </c>
      <c r="P48" s="56"/>
      <c r="Q48" s="57">
        <f t="shared" si="0"/>
        <v>0</v>
      </c>
      <c r="U48" s="118"/>
    </row>
    <row r="49" spans="1:22" x14ac:dyDescent="0.3">
      <c r="A49" s="47"/>
      <c r="B49" s="47"/>
      <c r="C49" s="52"/>
      <c r="D49" s="176">
        <v>0</v>
      </c>
      <c r="E49" s="49" t="s">
        <v>34</v>
      </c>
      <c r="F49" s="50">
        <f>'Salary Rate Calculator'!Q28</f>
        <v>0</v>
      </c>
      <c r="G49" s="51" t="s">
        <v>35</v>
      </c>
      <c r="H49" s="53"/>
      <c r="I49" s="54"/>
      <c r="J49" s="54">
        <f>D49</f>
        <v>0</v>
      </c>
      <c r="K49" s="54"/>
      <c r="L49" s="55"/>
      <c r="M49" s="56"/>
      <c r="N49" s="56"/>
      <c r="O49" s="56">
        <f>D49*F49</f>
        <v>0</v>
      </c>
      <c r="P49" s="56"/>
      <c r="Q49" s="57">
        <f t="shared" si="0"/>
        <v>0</v>
      </c>
    </row>
    <row r="50" spans="1:22" x14ac:dyDescent="0.3">
      <c r="A50" s="58"/>
      <c r="B50" s="47"/>
      <c r="C50" s="52"/>
      <c r="D50" s="176">
        <v>0</v>
      </c>
      <c r="E50" s="49" t="s">
        <v>36</v>
      </c>
      <c r="F50" s="62">
        <f>'Salary Rate Calculator'!P28</f>
        <v>0</v>
      </c>
      <c r="G50" s="51" t="s">
        <v>37</v>
      </c>
      <c r="H50" s="53">
        <f>D50/173</f>
        <v>0</v>
      </c>
      <c r="I50" s="54"/>
      <c r="J50" s="54"/>
      <c r="K50" s="54"/>
      <c r="L50" s="55"/>
      <c r="M50" s="56"/>
      <c r="N50" s="56"/>
      <c r="O50" s="56">
        <f>D50*F50</f>
        <v>0</v>
      </c>
      <c r="P50" s="56"/>
      <c r="Q50" s="57">
        <f t="shared" si="0"/>
        <v>0</v>
      </c>
    </row>
    <row r="51" spans="1:22" x14ac:dyDescent="0.3">
      <c r="A51" s="47"/>
      <c r="B51" s="47"/>
      <c r="C51" s="175">
        <v>0</v>
      </c>
      <c r="D51" s="59">
        <f>C51/45</f>
        <v>0</v>
      </c>
      <c r="E51" s="49" t="s">
        <v>31</v>
      </c>
      <c r="F51" s="50">
        <f>'Salary Rate Calculator'!S28</f>
        <v>0</v>
      </c>
      <c r="G51" s="51" t="s">
        <v>32</v>
      </c>
      <c r="H51" s="53"/>
      <c r="I51" s="54">
        <f>D51*9</f>
        <v>0</v>
      </c>
      <c r="J51" s="54"/>
      <c r="K51" s="54"/>
      <c r="L51" s="55"/>
      <c r="M51" s="56"/>
      <c r="N51" s="56"/>
      <c r="O51" s="56"/>
      <c r="P51" s="56">
        <f>D51*F51</f>
        <v>0</v>
      </c>
      <c r="Q51" s="57">
        <f t="shared" si="0"/>
        <v>0</v>
      </c>
      <c r="V51" s="118"/>
    </row>
    <row r="52" spans="1:22" x14ac:dyDescent="0.3">
      <c r="A52" s="47"/>
      <c r="B52" s="47"/>
      <c r="C52" s="52"/>
      <c r="D52" s="176">
        <v>0</v>
      </c>
      <c r="E52" s="49" t="s">
        <v>34</v>
      </c>
      <c r="F52" s="50">
        <f>'Salary Rate Calculator'!U28</f>
        <v>0</v>
      </c>
      <c r="G52" s="51" t="s">
        <v>35</v>
      </c>
      <c r="H52" s="53"/>
      <c r="I52" s="54"/>
      <c r="J52" s="54">
        <f>D52</f>
        <v>0</v>
      </c>
      <c r="K52" s="54"/>
      <c r="L52" s="55"/>
      <c r="M52" s="56"/>
      <c r="N52" s="56"/>
      <c r="O52" s="56"/>
      <c r="P52" s="56">
        <f>D52*F52</f>
        <v>0</v>
      </c>
      <c r="Q52" s="57">
        <f t="shared" si="0"/>
        <v>0</v>
      </c>
    </row>
    <row r="53" spans="1:22" x14ac:dyDescent="0.3">
      <c r="A53" s="58"/>
      <c r="B53" s="47"/>
      <c r="C53" s="52"/>
      <c r="D53" s="176">
        <v>0</v>
      </c>
      <c r="E53" s="49" t="s">
        <v>36</v>
      </c>
      <c r="F53" s="62">
        <f>'Salary Rate Calculator'!T28</f>
        <v>0</v>
      </c>
      <c r="G53" s="51" t="s">
        <v>37</v>
      </c>
      <c r="H53" s="53">
        <f>D53/173</f>
        <v>0</v>
      </c>
      <c r="I53" s="54"/>
      <c r="J53" s="54"/>
      <c r="K53" s="54"/>
      <c r="L53" s="55"/>
      <c r="M53" s="56"/>
      <c r="N53" s="56"/>
      <c r="O53" s="56"/>
      <c r="P53" s="56">
        <f>D53*F53</f>
        <v>0</v>
      </c>
      <c r="Q53" s="57">
        <f t="shared" si="0"/>
        <v>0</v>
      </c>
    </row>
    <row r="54" spans="1:22" x14ac:dyDescent="0.3">
      <c r="A54" s="231" t="str">
        <f>'Salary Rate Calculator'!H31</f>
        <v>?????</v>
      </c>
      <c r="B54" s="47"/>
      <c r="C54" s="175">
        <v>0</v>
      </c>
      <c r="D54" s="59">
        <f>C54/45</f>
        <v>0</v>
      </c>
      <c r="E54" s="49" t="s">
        <v>31</v>
      </c>
      <c r="F54" s="50">
        <f>'Salary Rate Calculator'!C38</f>
        <v>0</v>
      </c>
      <c r="G54" s="51" t="s">
        <v>32</v>
      </c>
      <c r="H54" s="53"/>
      <c r="I54" s="54">
        <f>D54*9</f>
        <v>0</v>
      </c>
      <c r="J54" s="54"/>
      <c r="K54" s="54"/>
      <c r="L54" s="55">
        <f>F54*D54</f>
        <v>0</v>
      </c>
      <c r="M54" s="56"/>
      <c r="N54" s="56"/>
      <c r="O54" s="56"/>
      <c r="P54" s="56"/>
      <c r="Q54" s="57">
        <f t="shared" si="0"/>
        <v>0</v>
      </c>
      <c r="R54" s="118"/>
    </row>
    <row r="55" spans="1:22" x14ac:dyDescent="0.3">
      <c r="A55" s="58"/>
      <c r="B55" s="47"/>
      <c r="C55" s="52"/>
      <c r="D55" s="176">
        <v>0</v>
      </c>
      <c r="E55" s="49" t="s">
        <v>34</v>
      </c>
      <c r="F55" s="50">
        <f>'Salary Rate Calculator'!E38</f>
        <v>0</v>
      </c>
      <c r="G55" s="51" t="s">
        <v>35</v>
      </c>
      <c r="H55" s="53"/>
      <c r="I55" s="54"/>
      <c r="J55" s="54">
        <f>D55</f>
        <v>0</v>
      </c>
      <c r="K55" s="54"/>
      <c r="L55" s="55">
        <f>F55*D55</f>
        <v>0</v>
      </c>
      <c r="M55" s="56"/>
      <c r="N55" s="56"/>
      <c r="O55" s="56"/>
      <c r="P55" s="56"/>
      <c r="Q55" s="57">
        <f t="shared" si="0"/>
        <v>0</v>
      </c>
    </row>
    <row r="56" spans="1:22" x14ac:dyDescent="0.3">
      <c r="A56" s="58"/>
      <c r="B56" s="47"/>
      <c r="C56" s="52"/>
      <c r="D56" s="176">
        <v>0</v>
      </c>
      <c r="E56" s="49" t="s">
        <v>36</v>
      </c>
      <c r="F56" s="62">
        <f>'Salary Rate Calculator'!D38</f>
        <v>0</v>
      </c>
      <c r="G56" s="51" t="s">
        <v>37</v>
      </c>
      <c r="H56" s="53">
        <f>D56/173</f>
        <v>0</v>
      </c>
      <c r="I56" s="54"/>
      <c r="J56" s="54"/>
      <c r="K56" s="54"/>
      <c r="L56" s="55">
        <f>D56*F56</f>
        <v>0</v>
      </c>
      <c r="M56" s="56"/>
      <c r="N56" s="56"/>
      <c r="O56" s="56"/>
      <c r="P56" s="56"/>
      <c r="Q56" s="57">
        <f t="shared" si="0"/>
        <v>0</v>
      </c>
    </row>
    <row r="57" spans="1:22" x14ac:dyDescent="0.3">
      <c r="A57" s="47"/>
      <c r="B57" s="47"/>
      <c r="C57" s="175">
        <v>0</v>
      </c>
      <c r="D57" s="59">
        <f>C57/45</f>
        <v>0</v>
      </c>
      <c r="E57" s="49" t="s">
        <v>31</v>
      </c>
      <c r="F57" s="50">
        <f>'Salary Rate Calculator'!G38</f>
        <v>0</v>
      </c>
      <c r="G57" s="51" t="s">
        <v>32</v>
      </c>
      <c r="H57" s="53"/>
      <c r="I57" s="54">
        <f>D57*9</f>
        <v>0</v>
      </c>
      <c r="J57" s="54"/>
      <c r="K57" s="54"/>
      <c r="L57" s="55"/>
      <c r="M57" s="56">
        <f>D57*F57</f>
        <v>0</v>
      </c>
      <c r="N57" s="56"/>
      <c r="O57" s="56"/>
      <c r="P57" s="56"/>
      <c r="Q57" s="57">
        <f t="shared" si="0"/>
        <v>0</v>
      </c>
      <c r="S57" s="118"/>
    </row>
    <row r="58" spans="1:22" x14ac:dyDescent="0.3">
      <c r="A58" s="47"/>
      <c r="B58" s="47"/>
      <c r="C58" s="52"/>
      <c r="D58" s="176">
        <v>0</v>
      </c>
      <c r="E58" s="49" t="s">
        <v>34</v>
      </c>
      <c r="F58" s="50">
        <f>'Salary Rate Calculator'!I38</f>
        <v>0</v>
      </c>
      <c r="G58" s="51" t="s">
        <v>35</v>
      </c>
      <c r="H58" s="53"/>
      <c r="I58" s="54"/>
      <c r="J58" s="54">
        <f>D58</f>
        <v>0</v>
      </c>
      <c r="K58" s="54"/>
      <c r="L58" s="55"/>
      <c r="M58" s="56">
        <f>D58*F58</f>
        <v>0</v>
      </c>
      <c r="N58" s="56"/>
      <c r="O58" s="56"/>
      <c r="P58" s="56"/>
      <c r="Q58" s="57">
        <f t="shared" si="0"/>
        <v>0</v>
      </c>
    </row>
    <row r="59" spans="1:22" x14ac:dyDescent="0.3">
      <c r="A59" s="58"/>
      <c r="B59" s="47"/>
      <c r="C59" s="52"/>
      <c r="D59" s="176">
        <v>0</v>
      </c>
      <c r="E59" s="49" t="s">
        <v>36</v>
      </c>
      <c r="F59" s="62">
        <f>'Salary Rate Calculator'!H38</f>
        <v>0</v>
      </c>
      <c r="G59" s="51" t="s">
        <v>37</v>
      </c>
      <c r="H59" s="53">
        <f>D59/173</f>
        <v>0</v>
      </c>
      <c r="I59" s="54"/>
      <c r="J59" s="54"/>
      <c r="K59" s="54"/>
      <c r="L59" s="55"/>
      <c r="M59" s="56">
        <f>D59*F59</f>
        <v>0</v>
      </c>
      <c r="N59" s="56"/>
      <c r="O59" s="56"/>
      <c r="P59" s="56"/>
      <c r="Q59" s="57">
        <f t="shared" si="0"/>
        <v>0</v>
      </c>
    </row>
    <row r="60" spans="1:22" x14ac:dyDescent="0.3">
      <c r="A60" s="47"/>
      <c r="B60" s="47"/>
      <c r="C60" s="175">
        <v>0</v>
      </c>
      <c r="D60" s="59">
        <f>C60/45</f>
        <v>0</v>
      </c>
      <c r="E60" s="49" t="s">
        <v>31</v>
      </c>
      <c r="F60" s="50">
        <f>'Salary Rate Calculator'!K38</f>
        <v>0</v>
      </c>
      <c r="G60" s="51" t="s">
        <v>32</v>
      </c>
      <c r="H60" s="53"/>
      <c r="I60" s="54">
        <f>D60*9</f>
        <v>0</v>
      </c>
      <c r="J60" s="54"/>
      <c r="K60" s="54"/>
      <c r="L60" s="55"/>
      <c r="M60" s="56"/>
      <c r="N60" s="56">
        <f>D60*F60</f>
        <v>0</v>
      </c>
      <c r="O60" s="56"/>
      <c r="P60" s="56"/>
      <c r="Q60" s="57">
        <f t="shared" si="0"/>
        <v>0</v>
      </c>
      <c r="T60" s="118"/>
    </row>
    <row r="61" spans="1:22" x14ac:dyDescent="0.3">
      <c r="A61" s="47"/>
      <c r="B61" s="47"/>
      <c r="C61" s="52"/>
      <c r="D61" s="176">
        <v>0</v>
      </c>
      <c r="E61" s="49" t="s">
        <v>34</v>
      </c>
      <c r="F61" s="50">
        <f>'Salary Rate Calculator'!M38</f>
        <v>0</v>
      </c>
      <c r="G61" s="51" t="s">
        <v>35</v>
      </c>
      <c r="H61" s="53"/>
      <c r="I61" s="54"/>
      <c r="J61" s="54">
        <f>D61</f>
        <v>0</v>
      </c>
      <c r="K61" s="54"/>
      <c r="L61" s="55"/>
      <c r="M61" s="56"/>
      <c r="N61" s="56">
        <f>D61*F61</f>
        <v>0</v>
      </c>
      <c r="O61" s="56"/>
      <c r="P61" s="56"/>
      <c r="Q61" s="57">
        <f t="shared" si="0"/>
        <v>0</v>
      </c>
    </row>
    <row r="62" spans="1:22" x14ac:dyDescent="0.3">
      <c r="A62" s="58"/>
      <c r="B62" s="47"/>
      <c r="C62" s="52"/>
      <c r="D62" s="176">
        <v>0</v>
      </c>
      <c r="E62" s="49" t="s">
        <v>36</v>
      </c>
      <c r="F62" s="62">
        <f>'Salary Rate Calculator'!L38</f>
        <v>0</v>
      </c>
      <c r="G62" s="51" t="s">
        <v>37</v>
      </c>
      <c r="H62" s="53">
        <f>D62/173</f>
        <v>0</v>
      </c>
      <c r="I62" s="54"/>
      <c r="J62" s="54"/>
      <c r="K62" s="54"/>
      <c r="L62" s="55"/>
      <c r="M62" s="56"/>
      <c r="N62" s="56">
        <f>D62*F62</f>
        <v>0</v>
      </c>
      <c r="O62" s="56"/>
      <c r="P62" s="56"/>
      <c r="Q62" s="57">
        <f t="shared" si="0"/>
        <v>0</v>
      </c>
    </row>
    <row r="63" spans="1:22" x14ac:dyDescent="0.3">
      <c r="A63" s="47"/>
      <c r="B63" s="47"/>
      <c r="C63" s="175">
        <v>0</v>
      </c>
      <c r="D63" s="59">
        <f>C63/45</f>
        <v>0</v>
      </c>
      <c r="E63" s="49" t="s">
        <v>31</v>
      </c>
      <c r="F63" s="50">
        <f>'Salary Rate Calculator'!O38</f>
        <v>0</v>
      </c>
      <c r="G63" s="51" t="s">
        <v>32</v>
      </c>
      <c r="H63" s="53"/>
      <c r="I63" s="54">
        <f>D63*9</f>
        <v>0</v>
      </c>
      <c r="J63" s="54"/>
      <c r="K63" s="54"/>
      <c r="L63" s="55"/>
      <c r="M63" s="56"/>
      <c r="N63" s="56"/>
      <c r="O63" s="56">
        <f>D63*F63</f>
        <v>0</v>
      </c>
      <c r="P63" s="56"/>
      <c r="Q63" s="57">
        <f t="shared" si="0"/>
        <v>0</v>
      </c>
      <c r="U63" s="118"/>
    </row>
    <row r="64" spans="1:22" x14ac:dyDescent="0.3">
      <c r="A64" s="47"/>
      <c r="B64" s="47"/>
      <c r="C64" s="52"/>
      <c r="D64" s="176">
        <v>0</v>
      </c>
      <c r="E64" s="49" t="s">
        <v>34</v>
      </c>
      <c r="F64" s="50">
        <f>'Salary Rate Calculator'!Q38</f>
        <v>0</v>
      </c>
      <c r="G64" s="51" t="s">
        <v>35</v>
      </c>
      <c r="H64" s="53"/>
      <c r="I64" s="54"/>
      <c r="J64" s="54">
        <f>D64</f>
        <v>0</v>
      </c>
      <c r="K64" s="54"/>
      <c r="L64" s="55"/>
      <c r="M64" s="56"/>
      <c r="N64" s="56"/>
      <c r="O64" s="56">
        <f>D64*F64</f>
        <v>0</v>
      </c>
      <c r="P64" s="56"/>
      <c r="Q64" s="57">
        <f t="shared" si="0"/>
        <v>0</v>
      </c>
    </row>
    <row r="65" spans="1:22" x14ac:dyDescent="0.3">
      <c r="A65" s="58"/>
      <c r="B65" s="47"/>
      <c r="C65" s="52"/>
      <c r="D65" s="176">
        <v>0</v>
      </c>
      <c r="E65" s="49" t="s">
        <v>36</v>
      </c>
      <c r="F65" s="62">
        <f>'Salary Rate Calculator'!P38</f>
        <v>0</v>
      </c>
      <c r="G65" s="51" t="s">
        <v>37</v>
      </c>
      <c r="H65" s="53">
        <f>D65/173</f>
        <v>0</v>
      </c>
      <c r="I65" s="54"/>
      <c r="J65" s="54"/>
      <c r="K65" s="54"/>
      <c r="L65" s="55"/>
      <c r="M65" s="56"/>
      <c r="N65" s="56"/>
      <c r="O65" s="56">
        <f>D65*F65</f>
        <v>0</v>
      </c>
      <c r="P65" s="56"/>
      <c r="Q65" s="57">
        <f t="shared" si="0"/>
        <v>0</v>
      </c>
    </row>
    <row r="66" spans="1:22" x14ac:dyDescent="0.3">
      <c r="A66" s="47"/>
      <c r="B66" s="47"/>
      <c r="C66" s="175">
        <v>0</v>
      </c>
      <c r="D66" s="59">
        <f>C66/45</f>
        <v>0</v>
      </c>
      <c r="E66" s="49" t="s">
        <v>31</v>
      </c>
      <c r="F66" s="50">
        <f>'Salary Rate Calculator'!S38</f>
        <v>0</v>
      </c>
      <c r="G66" s="51" t="s">
        <v>32</v>
      </c>
      <c r="H66" s="53"/>
      <c r="I66" s="54">
        <f>D66*9</f>
        <v>0</v>
      </c>
      <c r="J66" s="54"/>
      <c r="K66" s="54"/>
      <c r="L66" s="55"/>
      <c r="M66" s="56"/>
      <c r="N66" s="56"/>
      <c r="O66" s="56"/>
      <c r="P66" s="56">
        <f>D66*F66</f>
        <v>0</v>
      </c>
      <c r="Q66" s="57">
        <f t="shared" si="0"/>
        <v>0</v>
      </c>
      <c r="V66" s="118"/>
    </row>
    <row r="67" spans="1:22" x14ac:dyDescent="0.3">
      <c r="A67" s="47"/>
      <c r="B67" s="47"/>
      <c r="C67" s="52"/>
      <c r="D67" s="176">
        <v>0</v>
      </c>
      <c r="E67" s="49" t="s">
        <v>34</v>
      </c>
      <c r="F67" s="50">
        <f>'Salary Rate Calculator'!U38</f>
        <v>0</v>
      </c>
      <c r="G67" s="51" t="s">
        <v>35</v>
      </c>
      <c r="H67" s="53"/>
      <c r="I67" s="54"/>
      <c r="J67" s="54">
        <f>D67</f>
        <v>0</v>
      </c>
      <c r="K67" s="54"/>
      <c r="L67" s="55"/>
      <c r="M67" s="56"/>
      <c r="N67" s="56"/>
      <c r="O67" s="56"/>
      <c r="P67" s="56">
        <f>D67*F67</f>
        <v>0</v>
      </c>
      <c r="Q67" s="57">
        <f t="shared" si="0"/>
        <v>0</v>
      </c>
    </row>
    <row r="68" spans="1:22" x14ac:dyDescent="0.3">
      <c r="A68" s="58"/>
      <c r="B68" s="47"/>
      <c r="C68" s="52"/>
      <c r="D68" s="176">
        <v>0</v>
      </c>
      <c r="E68" s="49" t="s">
        <v>36</v>
      </c>
      <c r="F68" s="62">
        <f>'Salary Rate Calculator'!T38</f>
        <v>0</v>
      </c>
      <c r="G68" s="51" t="s">
        <v>37</v>
      </c>
      <c r="H68" s="53">
        <f>D68/173</f>
        <v>0</v>
      </c>
      <c r="I68" s="54"/>
      <c r="J68" s="54"/>
      <c r="K68" s="54"/>
      <c r="L68" s="55"/>
      <c r="M68" s="56"/>
      <c r="N68" s="56"/>
      <c r="O68" s="56"/>
      <c r="P68" s="56">
        <f>D68*F68</f>
        <v>0</v>
      </c>
      <c r="Q68" s="57">
        <f t="shared" si="0"/>
        <v>0</v>
      </c>
    </row>
    <row r="69" spans="1:22" x14ac:dyDescent="0.3">
      <c r="A69" s="231" t="str">
        <f>'Salary Rate Calculator'!H41</f>
        <v>?????</v>
      </c>
      <c r="B69" s="47"/>
      <c r="C69" s="175">
        <v>0</v>
      </c>
      <c r="D69" s="59">
        <f>C69/45</f>
        <v>0</v>
      </c>
      <c r="E69" s="49" t="s">
        <v>31</v>
      </c>
      <c r="F69" s="50">
        <f>'Salary Rate Calculator'!C48</f>
        <v>0</v>
      </c>
      <c r="G69" s="51" t="s">
        <v>32</v>
      </c>
      <c r="H69" s="53"/>
      <c r="I69" s="54">
        <f>D69*9</f>
        <v>0</v>
      </c>
      <c r="J69" s="54"/>
      <c r="K69" s="54"/>
      <c r="L69" s="55">
        <f>F69*D69</f>
        <v>0</v>
      </c>
      <c r="M69" s="56"/>
      <c r="N69" s="56"/>
      <c r="O69" s="56"/>
      <c r="P69" s="56"/>
      <c r="Q69" s="57">
        <f t="shared" si="0"/>
        <v>0</v>
      </c>
      <c r="R69" s="118"/>
    </row>
    <row r="70" spans="1:22" x14ac:dyDescent="0.3">
      <c r="A70" s="58"/>
      <c r="B70" s="47"/>
      <c r="C70" s="52"/>
      <c r="D70" s="176">
        <v>0</v>
      </c>
      <c r="E70" s="49" t="s">
        <v>34</v>
      </c>
      <c r="F70" s="50">
        <f>'Salary Rate Calculator'!E48</f>
        <v>0</v>
      </c>
      <c r="G70" s="51" t="s">
        <v>35</v>
      </c>
      <c r="H70" s="53"/>
      <c r="I70" s="54"/>
      <c r="J70" s="54">
        <f>D70</f>
        <v>0</v>
      </c>
      <c r="K70" s="54"/>
      <c r="L70" s="55">
        <f>F70*D70</f>
        <v>0</v>
      </c>
      <c r="M70" s="56"/>
      <c r="N70" s="56"/>
      <c r="O70" s="56"/>
      <c r="P70" s="56"/>
      <c r="Q70" s="57">
        <f t="shared" si="0"/>
        <v>0</v>
      </c>
    </row>
    <row r="71" spans="1:22" x14ac:dyDescent="0.3">
      <c r="A71" s="58"/>
      <c r="B71" s="47"/>
      <c r="C71" s="52"/>
      <c r="D71" s="176">
        <v>0</v>
      </c>
      <c r="E71" s="49" t="s">
        <v>36</v>
      </c>
      <c r="F71" s="62">
        <f>'Salary Rate Calculator'!D48</f>
        <v>0</v>
      </c>
      <c r="G71" s="51" t="s">
        <v>37</v>
      </c>
      <c r="H71" s="53">
        <f>D71/173</f>
        <v>0</v>
      </c>
      <c r="I71" s="54"/>
      <c r="J71" s="54"/>
      <c r="K71" s="54"/>
      <c r="L71" s="55">
        <f>D71*F71</f>
        <v>0</v>
      </c>
      <c r="M71" s="56"/>
      <c r="N71" s="56"/>
      <c r="O71" s="56"/>
      <c r="P71" s="56"/>
      <c r="Q71" s="57">
        <f t="shared" si="0"/>
        <v>0</v>
      </c>
    </row>
    <row r="72" spans="1:22" x14ac:dyDescent="0.3">
      <c r="A72" s="47"/>
      <c r="B72" s="47"/>
      <c r="C72" s="175">
        <v>0</v>
      </c>
      <c r="D72" s="59">
        <f>C72/45</f>
        <v>0</v>
      </c>
      <c r="E72" s="49" t="s">
        <v>31</v>
      </c>
      <c r="F72" s="50">
        <f>'Salary Rate Calculator'!G48</f>
        <v>0</v>
      </c>
      <c r="G72" s="51" t="s">
        <v>32</v>
      </c>
      <c r="H72" s="53"/>
      <c r="I72" s="54">
        <f>D72*9</f>
        <v>0</v>
      </c>
      <c r="J72" s="54"/>
      <c r="K72" s="54"/>
      <c r="L72" s="55"/>
      <c r="M72" s="56">
        <f>D72*F72</f>
        <v>0</v>
      </c>
      <c r="N72" s="56"/>
      <c r="O72" s="56"/>
      <c r="P72" s="56"/>
      <c r="Q72" s="57">
        <f t="shared" si="0"/>
        <v>0</v>
      </c>
      <c r="S72" s="118"/>
    </row>
    <row r="73" spans="1:22" x14ac:dyDescent="0.3">
      <c r="A73" s="47"/>
      <c r="B73" s="47"/>
      <c r="C73" s="52"/>
      <c r="D73" s="176">
        <v>0</v>
      </c>
      <c r="E73" s="49" t="s">
        <v>34</v>
      </c>
      <c r="F73" s="50">
        <f>'Salary Rate Calculator'!I48</f>
        <v>0</v>
      </c>
      <c r="G73" s="51" t="s">
        <v>35</v>
      </c>
      <c r="H73" s="53"/>
      <c r="I73" s="54"/>
      <c r="J73" s="54">
        <f>D73</f>
        <v>0</v>
      </c>
      <c r="K73" s="54"/>
      <c r="L73" s="55"/>
      <c r="M73" s="56">
        <f>D73*F73</f>
        <v>0</v>
      </c>
      <c r="N73" s="56"/>
      <c r="O73" s="56"/>
      <c r="P73" s="56"/>
      <c r="Q73" s="57">
        <f t="shared" si="0"/>
        <v>0</v>
      </c>
    </row>
    <row r="74" spans="1:22" x14ac:dyDescent="0.3">
      <c r="A74" s="58"/>
      <c r="B74" s="47"/>
      <c r="C74" s="52"/>
      <c r="D74" s="176">
        <v>0</v>
      </c>
      <c r="E74" s="49" t="s">
        <v>36</v>
      </c>
      <c r="F74" s="62">
        <f>'Salary Rate Calculator'!H48</f>
        <v>0</v>
      </c>
      <c r="G74" s="51" t="s">
        <v>37</v>
      </c>
      <c r="H74" s="53">
        <f>D74/173</f>
        <v>0</v>
      </c>
      <c r="I74" s="54"/>
      <c r="J74" s="54"/>
      <c r="K74" s="54"/>
      <c r="L74" s="55"/>
      <c r="M74" s="56">
        <f>D74*F74</f>
        <v>0</v>
      </c>
      <c r="N74" s="56"/>
      <c r="O74" s="56"/>
      <c r="P74" s="56"/>
      <c r="Q74" s="57">
        <f t="shared" si="0"/>
        <v>0</v>
      </c>
    </row>
    <row r="75" spans="1:22" x14ac:dyDescent="0.3">
      <c r="A75" s="47"/>
      <c r="B75" s="47"/>
      <c r="C75" s="175">
        <v>0</v>
      </c>
      <c r="D75" s="59">
        <f>C75/45</f>
        <v>0</v>
      </c>
      <c r="E75" s="49" t="s">
        <v>31</v>
      </c>
      <c r="F75" s="50">
        <f>'Salary Rate Calculator'!K48</f>
        <v>0</v>
      </c>
      <c r="G75" s="51" t="s">
        <v>32</v>
      </c>
      <c r="H75" s="53"/>
      <c r="I75" s="54">
        <f>D75*9</f>
        <v>0</v>
      </c>
      <c r="J75" s="54"/>
      <c r="K75" s="54"/>
      <c r="L75" s="55"/>
      <c r="M75" s="56"/>
      <c r="N75" s="56">
        <f>D75*F75</f>
        <v>0</v>
      </c>
      <c r="O75" s="56"/>
      <c r="P75" s="56"/>
      <c r="Q75" s="57">
        <f t="shared" ref="Q75:Q111" si="1">SUM(L75:P75)</f>
        <v>0</v>
      </c>
      <c r="T75" s="118"/>
    </row>
    <row r="76" spans="1:22" x14ac:dyDescent="0.3">
      <c r="A76" s="47"/>
      <c r="B76" s="47"/>
      <c r="C76" s="52"/>
      <c r="D76" s="176">
        <v>0</v>
      </c>
      <c r="E76" s="49" t="s">
        <v>34</v>
      </c>
      <c r="F76" s="50">
        <f>'Salary Rate Calculator'!M48</f>
        <v>0</v>
      </c>
      <c r="G76" s="51" t="s">
        <v>35</v>
      </c>
      <c r="H76" s="53"/>
      <c r="I76" s="54"/>
      <c r="J76" s="54">
        <f>D76</f>
        <v>0</v>
      </c>
      <c r="K76" s="54"/>
      <c r="L76" s="55"/>
      <c r="M76" s="56"/>
      <c r="N76" s="56">
        <f>D76*F76</f>
        <v>0</v>
      </c>
      <c r="O76" s="56"/>
      <c r="P76" s="56"/>
      <c r="Q76" s="57">
        <f t="shared" si="1"/>
        <v>0</v>
      </c>
    </row>
    <row r="77" spans="1:22" x14ac:dyDescent="0.3">
      <c r="A77" s="58"/>
      <c r="B77" s="47"/>
      <c r="C77" s="52"/>
      <c r="D77" s="176">
        <v>0</v>
      </c>
      <c r="E77" s="49" t="s">
        <v>36</v>
      </c>
      <c r="F77" s="62">
        <f>'Salary Rate Calculator'!L48</f>
        <v>0</v>
      </c>
      <c r="G77" s="51" t="s">
        <v>37</v>
      </c>
      <c r="H77" s="53">
        <f>D77/173</f>
        <v>0</v>
      </c>
      <c r="I77" s="54"/>
      <c r="J77" s="54"/>
      <c r="K77" s="54"/>
      <c r="L77" s="55"/>
      <c r="M77" s="56"/>
      <c r="N77" s="56">
        <f>D77*F77</f>
        <v>0</v>
      </c>
      <c r="O77" s="56"/>
      <c r="P77" s="56"/>
      <c r="Q77" s="57">
        <f t="shared" si="1"/>
        <v>0</v>
      </c>
    </row>
    <row r="78" spans="1:22" x14ac:dyDescent="0.3">
      <c r="A78" s="47"/>
      <c r="B78" s="47"/>
      <c r="C78" s="175">
        <v>0</v>
      </c>
      <c r="D78" s="59">
        <f>C78/45</f>
        <v>0</v>
      </c>
      <c r="E78" s="49" t="s">
        <v>31</v>
      </c>
      <c r="F78" s="50">
        <f>'Salary Rate Calculator'!O48</f>
        <v>0</v>
      </c>
      <c r="G78" s="51" t="s">
        <v>32</v>
      </c>
      <c r="H78" s="53"/>
      <c r="I78" s="54">
        <f>D78*9</f>
        <v>0</v>
      </c>
      <c r="J78" s="54"/>
      <c r="K78" s="54"/>
      <c r="L78" s="55"/>
      <c r="M78" s="56"/>
      <c r="N78" s="56"/>
      <c r="O78" s="56">
        <f>D78*F78</f>
        <v>0</v>
      </c>
      <c r="P78" s="56"/>
      <c r="Q78" s="57">
        <f t="shared" si="1"/>
        <v>0</v>
      </c>
      <c r="U78" s="118"/>
    </row>
    <row r="79" spans="1:22" x14ac:dyDescent="0.3">
      <c r="A79" s="47"/>
      <c r="B79" s="47"/>
      <c r="C79" s="52"/>
      <c r="D79" s="176">
        <v>0</v>
      </c>
      <c r="E79" s="49" t="s">
        <v>34</v>
      </c>
      <c r="F79" s="50">
        <f>'Salary Rate Calculator'!Q48</f>
        <v>0</v>
      </c>
      <c r="G79" s="51" t="s">
        <v>35</v>
      </c>
      <c r="H79" s="53"/>
      <c r="I79" s="54"/>
      <c r="J79" s="54">
        <f>D79</f>
        <v>0</v>
      </c>
      <c r="K79" s="54"/>
      <c r="L79" s="55"/>
      <c r="M79" s="56"/>
      <c r="N79" s="56"/>
      <c r="O79" s="56">
        <f>D79*F79</f>
        <v>0</v>
      </c>
      <c r="P79" s="56"/>
      <c r="Q79" s="57">
        <f t="shared" si="1"/>
        <v>0</v>
      </c>
    </row>
    <row r="80" spans="1:22" x14ac:dyDescent="0.3">
      <c r="A80" s="58"/>
      <c r="B80" s="47"/>
      <c r="C80" s="52"/>
      <c r="D80" s="176">
        <v>0</v>
      </c>
      <c r="E80" s="49" t="s">
        <v>36</v>
      </c>
      <c r="F80" s="62">
        <f>'Salary Rate Calculator'!P48</f>
        <v>0</v>
      </c>
      <c r="G80" s="51" t="s">
        <v>37</v>
      </c>
      <c r="H80" s="53">
        <f>D80/173</f>
        <v>0</v>
      </c>
      <c r="I80" s="54"/>
      <c r="J80" s="54"/>
      <c r="K80" s="54"/>
      <c r="L80" s="55"/>
      <c r="M80" s="56"/>
      <c r="N80" s="56"/>
      <c r="O80" s="56">
        <f>D80*F80</f>
        <v>0</v>
      </c>
      <c r="P80" s="56"/>
      <c r="Q80" s="57">
        <f t="shared" si="1"/>
        <v>0</v>
      </c>
    </row>
    <row r="81" spans="1:22" x14ac:dyDescent="0.3">
      <c r="A81" s="47"/>
      <c r="B81" s="47"/>
      <c r="C81" s="175">
        <v>0</v>
      </c>
      <c r="D81" s="59">
        <f>C81/45</f>
        <v>0</v>
      </c>
      <c r="E81" s="49" t="s">
        <v>31</v>
      </c>
      <c r="F81" s="50">
        <f>'Salary Rate Calculator'!S48</f>
        <v>0</v>
      </c>
      <c r="G81" s="51" t="s">
        <v>32</v>
      </c>
      <c r="H81" s="53"/>
      <c r="I81" s="54">
        <f>D81*9</f>
        <v>0</v>
      </c>
      <c r="J81" s="54"/>
      <c r="K81" s="54"/>
      <c r="L81" s="55"/>
      <c r="M81" s="56"/>
      <c r="N81" s="56"/>
      <c r="O81" s="56"/>
      <c r="P81" s="56">
        <f>D81*F81</f>
        <v>0</v>
      </c>
      <c r="Q81" s="57">
        <f t="shared" si="1"/>
        <v>0</v>
      </c>
      <c r="V81" s="118"/>
    </row>
    <row r="82" spans="1:22" x14ac:dyDescent="0.3">
      <c r="A82" s="47"/>
      <c r="B82" s="47"/>
      <c r="C82" s="52"/>
      <c r="D82" s="176">
        <v>0</v>
      </c>
      <c r="E82" s="49" t="s">
        <v>34</v>
      </c>
      <c r="F82" s="50">
        <f>'Salary Rate Calculator'!U48</f>
        <v>0</v>
      </c>
      <c r="G82" s="51" t="s">
        <v>35</v>
      </c>
      <c r="H82" s="53"/>
      <c r="I82" s="54"/>
      <c r="J82" s="54">
        <f>D82</f>
        <v>0</v>
      </c>
      <c r="K82" s="54"/>
      <c r="L82" s="55"/>
      <c r="M82" s="56"/>
      <c r="N82" s="56"/>
      <c r="O82" s="56"/>
      <c r="P82" s="56">
        <f>D82*F82</f>
        <v>0</v>
      </c>
      <c r="Q82" s="57">
        <f t="shared" si="1"/>
        <v>0</v>
      </c>
    </row>
    <row r="83" spans="1:22" x14ac:dyDescent="0.3">
      <c r="A83" s="58"/>
      <c r="B83" s="47"/>
      <c r="C83" s="52"/>
      <c r="D83" s="176">
        <v>0</v>
      </c>
      <c r="E83" s="49" t="s">
        <v>36</v>
      </c>
      <c r="F83" s="62">
        <f>'Salary Rate Calculator'!T48</f>
        <v>0</v>
      </c>
      <c r="G83" s="51" t="s">
        <v>37</v>
      </c>
      <c r="H83" s="53">
        <f>D83/173</f>
        <v>0</v>
      </c>
      <c r="I83" s="54"/>
      <c r="J83" s="54"/>
      <c r="K83" s="54"/>
      <c r="L83" s="55"/>
      <c r="M83" s="56"/>
      <c r="N83" s="56"/>
      <c r="O83" s="56"/>
      <c r="P83" s="56">
        <f>D83*F83</f>
        <v>0</v>
      </c>
      <c r="Q83" s="57">
        <f t="shared" si="1"/>
        <v>0</v>
      </c>
    </row>
    <row r="84" spans="1:22" x14ac:dyDescent="0.3">
      <c r="A84" s="231" t="str">
        <f>'Salary Rate Calculator'!H51</f>
        <v>?????</v>
      </c>
      <c r="B84" s="47"/>
      <c r="C84" s="175">
        <v>0</v>
      </c>
      <c r="D84" s="59">
        <f>C84/45</f>
        <v>0</v>
      </c>
      <c r="E84" s="49" t="s">
        <v>31</v>
      </c>
      <c r="F84" s="50">
        <f>'Salary Rate Calculator'!C58</f>
        <v>0</v>
      </c>
      <c r="G84" s="51" t="s">
        <v>32</v>
      </c>
      <c r="H84" s="53"/>
      <c r="I84" s="54">
        <f>D84*9</f>
        <v>0</v>
      </c>
      <c r="J84" s="54"/>
      <c r="K84" s="54"/>
      <c r="L84" s="55">
        <f>F84*D84</f>
        <v>0</v>
      </c>
      <c r="M84" s="56"/>
      <c r="N84" s="56"/>
      <c r="O84" s="56"/>
      <c r="P84" s="56"/>
      <c r="Q84" s="57">
        <f t="shared" si="1"/>
        <v>0</v>
      </c>
      <c r="R84" s="118"/>
    </row>
    <row r="85" spans="1:22" x14ac:dyDescent="0.3">
      <c r="A85" s="58"/>
      <c r="B85" s="47"/>
      <c r="C85" s="52"/>
      <c r="D85" s="176">
        <v>0</v>
      </c>
      <c r="E85" s="49" t="s">
        <v>34</v>
      </c>
      <c r="F85" s="50">
        <f>'Salary Rate Calculator'!E58</f>
        <v>0</v>
      </c>
      <c r="G85" s="51" t="s">
        <v>35</v>
      </c>
      <c r="H85" s="53"/>
      <c r="I85" s="54"/>
      <c r="J85" s="54">
        <f>D85</f>
        <v>0</v>
      </c>
      <c r="K85" s="54"/>
      <c r="L85" s="55">
        <f>F85*D85</f>
        <v>0</v>
      </c>
      <c r="M85" s="56"/>
      <c r="N85" s="56"/>
      <c r="O85" s="56"/>
      <c r="P85" s="56"/>
      <c r="Q85" s="57">
        <f t="shared" si="1"/>
        <v>0</v>
      </c>
    </row>
    <row r="86" spans="1:22" x14ac:dyDescent="0.3">
      <c r="A86" s="58"/>
      <c r="B86" s="47"/>
      <c r="C86" s="52"/>
      <c r="D86" s="176">
        <v>0</v>
      </c>
      <c r="E86" s="49" t="s">
        <v>36</v>
      </c>
      <c r="F86" s="62">
        <f>'Salary Rate Calculator'!D58</f>
        <v>0</v>
      </c>
      <c r="G86" s="51" t="s">
        <v>37</v>
      </c>
      <c r="H86" s="53">
        <f>D86/173</f>
        <v>0</v>
      </c>
      <c r="I86" s="54"/>
      <c r="J86" s="54"/>
      <c r="K86" s="54"/>
      <c r="L86" s="55">
        <f>D86*F86</f>
        <v>0</v>
      </c>
      <c r="M86" s="56"/>
      <c r="N86" s="56"/>
      <c r="O86" s="56"/>
      <c r="P86" s="56"/>
      <c r="Q86" s="57">
        <f t="shared" si="1"/>
        <v>0</v>
      </c>
    </row>
    <row r="87" spans="1:22" x14ac:dyDescent="0.3">
      <c r="A87" s="47"/>
      <c r="B87" s="47"/>
      <c r="C87" s="175">
        <v>0</v>
      </c>
      <c r="D87" s="59">
        <f>C87/45</f>
        <v>0</v>
      </c>
      <c r="E87" s="49" t="s">
        <v>31</v>
      </c>
      <c r="F87" s="50">
        <f>'Salary Rate Calculator'!G58</f>
        <v>0</v>
      </c>
      <c r="G87" s="51" t="s">
        <v>32</v>
      </c>
      <c r="H87" s="53"/>
      <c r="I87" s="54">
        <f>D87*9</f>
        <v>0</v>
      </c>
      <c r="J87" s="54"/>
      <c r="K87" s="54"/>
      <c r="L87" s="55"/>
      <c r="M87" s="56">
        <f>D87*F87</f>
        <v>0</v>
      </c>
      <c r="N87" s="56"/>
      <c r="O87" s="56"/>
      <c r="P87" s="56"/>
      <c r="Q87" s="57">
        <f t="shared" si="1"/>
        <v>0</v>
      </c>
      <c r="S87" s="118"/>
    </row>
    <row r="88" spans="1:22" x14ac:dyDescent="0.3">
      <c r="A88" s="47"/>
      <c r="B88" s="47"/>
      <c r="C88" s="52"/>
      <c r="D88" s="176">
        <v>0</v>
      </c>
      <c r="E88" s="49" t="s">
        <v>34</v>
      </c>
      <c r="F88" s="50">
        <f>'Salary Rate Calculator'!I58</f>
        <v>0</v>
      </c>
      <c r="G88" s="51" t="s">
        <v>35</v>
      </c>
      <c r="H88" s="53"/>
      <c r="I88" s="54"/>
      <c r="J88" s="54">
        <f>D88</f>
        <v>0</v>
      </c>
      <c r="K88" s="54"/>
      <c r="L88" s="55"/>
      <c r="M88" s="56">
        <f>D88*F88</f>
        <v>0</v>
      </c>
      <c r="N88" s="56"/>
      <c r="O88" s="56"/>
      <c r="P88" s="56"/>
      <c r="Q88" s="57">
        <f t="shared" si="1"/>
        <v>0</v>
      </c>
    </row>
    <row r="89" spans="1:22" x14ac:dyDescent="0.3">
      <c r="A89" s="58"/>
      <c r="B89" s="47"/>
      <c r="C89" s="52"/>
      <c r="D89" s="176">
        <v>0</v>
      </c>
      <c r="E89" s="49" t="s">
        <v>36</v>
      </c>
      <c r="F89" s="62">
        <f>'Salary Rate Calculator'!H58</f>
        <v>0</v>
      </c>
      <c r="G89" s="51" t="s">
        <v>37</v>
      </c>
      <c r="H89" s="53">
        <f>D89/173</f>
        <v>0</v>
      </c>
      <c r="I89" s="54"/>
      <c r="J89" s="54"/>
      <c r="K89" s="54"/>
      <c r="L89" s="55"/>
      <c r="M89" s="56">
        <f>D89*F89</f>
        <v>0</v>
      </c>
      <c r="N89" s="56"/>
      <c r="O89" s="56"/>
      <c r="P89" s="56"/>
      <c r="Q89" s="57">
        <f t="shared" si="1"/>
        <v>0</v>
      </c>
    </row>
    <row r="90" spans="1:22" x14ac:dyDescent="0.3">
      <c r="A90" s="47"/>
      <c r="B90" s="47"/>
      <c r="C90" s="175">
        <v>0</v>
      </c>
      <c r="D90" s="59">
        <f>C90/45</f>
        <v>0</v>
      </c>
      <c r="E90" s="49" t="s">
        <v>31</v>
      </c>
      <c r="F90" s="50">
        <f>'Salary Rate Calculator'!K58</f>
        <v>0</v>
      </c>
      <c r="G90" s="51" t="s">
        <v>32</v>
      </c>
      <c r="H90" s="53"/>
      <c r="I90" s="54">
        <f>D90*9</f>
        <v>0</v>
      </c>
      <c r="J90" s="54"/>
      <c r="K90" s="54"/>
      <c r="L90" s="55"/>
      <c r="M90" s="56"/>
      <c r="N90" s="56">
        <f>D90*F90</f>
        <v>0</v>
      </c>
      <c r="O90" s="56"/>
      <c r="P90" s="56"/>
      <c r="Q90" s="57">
        <f t="shared" si="1"/>
        <v>0</v>
      </c>
      <c r="T90" s="118"/>
    </row>
    <row r="91" spans="1:22" x14ac:dyDescent="0.3">
      <c r="A91" s="47"/>
      <c r="B91" s="47"/>
      <c r="C91" s="52"/>
      <c r="D91" s="176">
        <v>0</v>
      </c>
      <c r="E91" s="49" t="s">
        <v>34</v>
      </c>
      <c r="F91" s="50">
        <f>'Salary Rate Calculator'!M58</f>
        <v>0</v>
      </c>
      <c r="G91" s="51" t="s">
        <v>35</v>
      </c>
      <c r="H91" s="53"/>
      <c r="I91" s="54"/>
      <c r="J91" s="54">
        <f>D91</f>
        <v>0</v>
      </c>
      <c r="K91" s="54"/>
      <c r="L91" s="55"/>
      <c r="M91" s="56"/>
      <c r="N91" s="56">
        <f>D91*F91</f>
        <v>0</v>
      </c>
      <c r="O91" s="56"/>
      <c r="P91" s="56"/>
      <c r="Q91" s="57">
        <f t="shared" si="1"/>
        <v>0</v>
      </c>
    </row>
    <row r="92" spans="1:22" x14ac:dyDescent="0.3">
      <c r="A92" s="58"/>
      <c r="B92" s="47"/>
      <c r="C92" s="52"/>
      <c r="D92" s="176">
        <v>0</v>
      </c>
      <c r="E92" s="49" t="s">
        <v>36</v>
      </c>
      <c r="F92" s="62">
        <f>'Salary Rate Calculator'!L58</f>
        <v>0</v>
      </c>
      <c r="G92" s="51" t="s">
        <v>37</v>
      </c>
      <c r="H92" s="53">
        <f>D92/173</f>
        <v>0</v>
      </c>
      <c r="I92" s="54"/>
      <c r="J92" s="54"/>
      <c r="K92" s="54"/>
      <c r="L92" s="55"/>
      <c r="M92" s="56"/>
      <c r="N92" s="56">
        <f>D92*F92</f>
        <v>0</v>
      </c>
      <c r="O92" s="56"/>
      <c r="P92" s="56"/>
      <c r="Q92" s="57">
        <f t="shared" si="1"/>
        <v>0</v>
      </c>
    </row>
    <row r="93" spans="1:22" x14ac:dyDescent="0.3">
      <c r="A93" s="47"/>
      <c r="B93" s="47"/>
      <c r="C93" s="175">
        <v>0</v>
      </c>
      <c r="D93" s="59">
        <f>C93/45</f>
        <v>0</v>
      </c>
      <c r="E93" s="49" t="s">
        <v>31</v>
      </c>
      <c r="F93" s="50">
        <f>'Salary Rate Calculator'!O58</f>
        <v>0</v>
      </c>
      <c r="G93" s="51" t="s">
        <v>32</v>
      </c>
      <c r="H93" s="53"/>
      <c r="I93" s="54">
        <f>D93*9</f>
        <v>0</v>
      </c>
      <c r="J93" s="54"/>
      <c r="K93" s="54"/>
      <c r="L93" s="55"/>
      <c r="M93" s="56"/>
      <c r="N93" s="56"/>
      <c r="O93" s="56">
        <f>D93*F93</f>
        <v>0</v>
      </c>
      <c r="P93" s="56"/>
      <c r="Q93" s="57">
        <f t="shared" si="1"/>
        <v>0</v>
      </c>
      <c r="U93" s="118"/>
    </row>
    <row r="94" spans="1:22" x14ac:dyDescent="0.3">
      <c r="A94" s="47"/>
      <c r="B94" s="47"/>
      <c r="C94" s="52"/>
      <c r="D94" s="176">
        <v>0</v>
      </c>
      <c r="E94" s="49" t="s">
        <v>34</v>
      </c>
      <c r="F94" s="50">
        <f>'Salary Rate Calculator'!Q58</f>
        <v>0</v>
      </c>
      <c r="G94" s="51" t="s">
        <v>35</v>
      </c>
      <c r="H94" s="53"/>
      <c r="I94" s="54"/>
      <c r="J94" s="54">
        <f>D94</f>
        <v>0</v>
      </c>
      <c r="K94" s="54"/>
      <c r="L94" s="55"/>
      <c r="M94" s="56"/>
      <c r="N94" s="56"/>
      <c r="O94" s="56">
        <f>D94*F94</f>
        <v>0</v>
      </c>
      <c r="P94" s="56"/>
      <c r="Q94" s="57">
        <f t="shared" si="1"/>
        <v>0</v>
      </c>
    </row>
    <row r="95" spans="1:22" x14ac:dyDescent="0.3">
      <c r="A95" s="58"/>
      <c r="B95" s="47"/>
      <c r="C95" s="52"/>
      <c r="D95" s="176">
        <v>0</v>
      </c>
      <c r="E95" s="49" t="s">
        <v>36</v>
      </c>
      <c r="F95" s="62">
        <f>'Salary Rate Calculator'!P58</f>
        <v>0</v>
      </c>
      <c r="G95" s="51" t="s">
        <v>37</v>
      </c>
      <c r="H95" s="53">
        <f>D95/173</f>
        <v>0</v>
      </c>
      <c r="I95" s="54"/>
      <c r="J95" s="54"/>
      <c r="K95" s="54"/>
      <c r="L95" s="55"/>
      <c r="M95" s="56"/>
      <c r="N95" s="56"/>
      <c r="O95" s="56">
        <f>D95*F95</f>
        <v>0</v>
      </c>
      <c r="P95" s="56"/>
      <c r="Q95" s="57">
        <f t="shared" si="1"/>
        <v>0</v>
      </c>
    </row>
    <row r="96" spans="1:22" x14ac:dyDescent="0.3">
      <c r="A96" s="47"/>
      <c r="B96" s="47"/>
      <c r="C96" s="175">
        <v>0</v>
      </c>
      <c r="D96" s="59">
        <f>C96/45</f>
        <v>0</v>
      </c>
      <c r="E96" s="49" t="s">
        <v>31</v>
      </c>
      <c r="F96" s="50">
        <f>'Salary Rate Calculator'!S58</f>
        <v>0</v>
      </c>
      <c r="G96" s="51" t="s">
        <v>32</v>
      </c>
      <c r="H96" s="53"/>
      <c r="I96" s="54">
        <f>D96*9</f>
        <v>0</v>
      </c>
      <c r="J96" s="54"/>
      <c r="K96" s="54"/>
      <c r="L96" s="55"/>
      <c r="M96" s="56"/>
      <c r="N96" s="56"/>
      <c r="O96" s="56"/>
      <c r="P96" s="56">
        <f>D96*F96</f>
        <v>0</v>
      </c>
      <c r="Q96" s="57">
        <f t="shared" ref="Q96:Q98" si="2">SUM(L96:P96)</f>
        <v>0</v>
      </c>
      <c r="V96" s="118"/>
    </row>
    <row r="97" spans="1:17" x14ac:dyDescent="0.3">
      <c r="A97" s="47"/>
      <c r="B97" s="47"/>
      <c r="C97" s="52"/>
      <c r="D97" s="176">
        <v>0</v>
      </c>
      <c r="E97" s="49" t="s">
        <v>34</v>
      </c>
      <c r="F97" s="50">
        <f>'Salary Rate Calculator'!U58</f>
        <v>0</v>
      </c>
      <c r="G97" s="51" t="s">
        <v>35</v>
      </c>
      <c r="H97" s="53"/>
      <c r="I97" s="54"/>
      <c r="J97" s="54">
        <f>D97</f>
        <v>0</v>
      </c>
      <c r="K97" s="54"/>
      <c r="L97" s="55"/>
      <c r="M97" s="56"/>
      <c r="N97" s="56"/>
      <c r="O97" s="56"/>
      <c r="P97" s="56">
        <f>D97*F97</f>
        <v>0</v>
      </c>
      <c r="Q97" s="57">
        <f t="shared" si="2"/>
        <v>0</v>
      </c>
    </row>
    <row r="98" spans="1:17" x14ac:dyDescent="0.3">
      <c r="A98" s="58"/>
      <c r="B98" s="47"/>
      <c r="C98" s="52"/>
      <c r="D98" s="176">
        <v>0</v>
      </c>
      <c r="E98" s="49" t="s">
        <v>36</v>
      </c>
      <c r="F98" s="62">
        <f>'Salary Rate Calculator'!T58</f>
        <v>0</v>
      </c>
      <c r="G98" s="51" t="s">
        <v>37</v>
      </c>
      <c r="H98" s="53">
        <f t="shared" ref="H98:H103" si="3">D98/173</f>
        <v>0</v>
      </c>
      <c r="I98" s="54"/>
      <c r="J98" s="54"/>
      <c r="K98" s="54"/>
      <c r="L98" s="55"/>
      <c r="M98" s="56"/>
      <c r="N98" s="56"/>
      <c r="O98" s="56"/>
      <c r="P98" s="56">
        <f>D98*F98</f>
        <v>0</v>
      </c>
      <c r="Q98" s="57">
        <f t="shared" si="2"/>
        <v>0</v>
      </c>
    </row>
    <row r="99" spans="1:17" x14ac:dyDescent="0.3">
      <c r="A99" s="231" t="s">
        <v>82</v>
      </c>
      <c r="B99" s="47"/>
      <c r="C99" s="50"/>
      <c r="D99" s="179">
        <v>0</v>
      </c>
      <c r="E99" s="49" t="s">
        <v>77</v>
      </c>
      <c r="F99" s="62">
        <f>'Salary Rate Calculator'!D68</f>
        <v>0</v>
      </c>
      <c r="G99" s="51" t="s">
        <v>37</v>
      </c>
      <c r="H99" s="53">
        <f t="shared" si="3"/>
        <v>0</v>
      </c>
      <c r="I99" s="54"/>
      <c r="J99" s="54"/>
      <c r="K99" s="54"/>
      <c r="L99" s="55">
        <f>D99*F99</f>
        <v>0</v>
      </c>
      <c r="M99" s="56"/>
      <c r="N99" s="56"/>
      <c r="O99" s="56"/>
      <c r="P99" s="56"/>
      <c r="Q99" s="57">
        <f t="shared" si="1"/>
        <v>0</v>
      </c>
    </row>
    <row r="100" spans="1:17" x14ac:dyDescent="0.3">
      <c r="A100" s="178"/>
      <c r="B100" s="47"/>
      <c r="C100" s="50"/>
      <c r="D100" s="179">
        <v>0</v>
      </c>
      <c r="E100" s="49" t="s">
        <v>77</v>
      </c>
      <c r="F100" s="62">
        <f>'Salary Rate Calculator'!H68</f>
        <v>0</v>
      </c>
      <c r="G100" s="51" t="s">
        <v>37</v>
      </c>
      <c r="H100" s="53">
        <f t="shared" si="3"/>
        <v>0</v>
      </c>
      <c r="I100" s="54"/>
      <c r="J100" s="54"/>
      <c r="K100" s="54"/>
      <c r="L100" s="55"/>
      <c r="M100" s="56">
        <f>D100*F100</f>
        <v>0</v>
      </c>
      <c r="N100" s="56"/>
      <c r="O100" s="56"/>
      <c r="P100" s="56"/>
      <c r="Q100" s="57">
        <f t="shared" si="1"/>
        <v>0</v>
      </c>
    </row>
    <row r="101" spans="1:17" x14ac:dyDescent="0.3">
      <c r="A101" s="47"/>
      <c r="B101" s="47"/>
      <c r="C101" s="50"/>
      <c r="D101" s="179">
        <v>0</v>
      </c>
      <c r="E101" s="49" t="s">
        <v>77</v>
      </c>
      <c r="F101" s="62">
        <f>'Salary Rate Calculator'!L68</f>
        <v>0</v>
      </c>
      <c r="G101" s="51" t="s">
        <v>37</v>
      </c>
      <c r="H101" s="53">
        <f t="shared" si="3"/>
        <v>0</v>
      </c>
      <c r="I101" s="60"/>
      <c r="J101" s="60"/>
      <c r="K101" s="60"/>
      <c r="L101" s="55"/>
      <c r="M101" s="56"/>
      <c r="N101" s="56">
        <f>D101*F101</f>
        <v>0</v>
      </c>
      <c r="O101" s="56"/>
      <c r="P101" s="56"/>
      <c r="Q101" s="57">
        <f t="shared" si="1"/>
        <v>0</v>
      </c>
    </row>
    <row r="102" spans="1:17" x14ac:dyDescent="0.3">
      <c r="A102" s="47"/>
      <c r="B102" s="47"/>
      <c r="C102" s="50"/>
      <c r="D102" s="179">
        <v>0</v>
      </c>
      <c r="E102" s="49" t="s">
        <v>77</v>
      </c>
      <c r="F102" s="62">
        <f>'Salary Rate Calculator'!P68</f>
        <v>0</v>
      </c>
      <c r="G102" s="51" t="s">
        <v>37</v>
      </c>
      <c r="H102" s="53">
        <f t="shared" si="3"/>
        <v>0</v>
      </c>
      <c r="I102" s="60"/>
      <c r="J102" s="60"/>
      <c r="K102" s="60"/>
      <c r="L102" s="55"/>
      <c r="M102" s="56"/>
      <c r="N102" s="56"/>
      <c r="O102" s="56">
        <f>D102*F102</f>
        <v>0</v>
      </c>
      <c r="P102" s="56"/>
      <c r="Q102" s="57">
        <f t="shared" si="1"/>
        <v>0</v>
      </c>
    </row>
    <row r="103" spans="1:17" x14ac:dyDescent="0.3">
      <c r="A103" s="47"/>
      <c r="B103" s="47"/>
      <c r="C103" s="50"/>
      <c r="D103" s="179">
        <v>0</v>
      </c>
      <c r="E103" s="49" t="s">
        <v>77</v>
      </c>
      <c r="F103" s="62">
        <f>'Salary Rate Calculator'!T68</f>
        <v>0</v>
      </c>
      <c r="G103" s="51" t="s">
        <v>37</v>
      </c>
      <c r="H103" s="53">
        <f t="shared" si="3"/>
        <v>0</v>
      </c>
      <c r="I103" s="60"/>
      <c r="J103" s="60"/>
      <c r="K103" s="60"/>
      <c r="L103" s="55"/>
      <c r="M103" s="56"/>
      <c r="N103" s="56"/>
      <c r="O103" s="56"/>
      <c r="P103" s="56">
        <f>D103*F103</f>
        <v>0</v>
      </c>
      <c r="Q103" s="57">
        <f t="shared" ref="Q103" si="4">SUM(L103:P103)</f>
        <v>0</v>
      </c>
    </row>
    <row r="104" spans="1:17" x14ac:dyDescent="0.3">
      <c r="A104" s="231" t="s">
        <v>53</v>
      </c>
      <c r="B104" s="47"/>
      <c r="C104" s="50"/>
      <c r="D104" s="179">
        <v>0</v>
      </c>
      <c r="E104" s="49" t="s">
        <v>54</v>
      </c>
      <c r="F104" s="62">
        <v>15</v>
      </c>
      <c r="G104" s="51" t="s">
        <v>37</v>
      </c>
      <c r="H104" s="53">
        <f t="shared" ref="H104:H113" si="5">D104/173</f>
        <v>0</v>
      </c>
      <c r="I104" s="60"/>
      <c r="J104" s="60"/>
      <c r="K104" s="60"/>
      <c r="L104" s="55">
        <f>D104*F104</f>
        <v>0</v>
      </c>
      <c r="M104" s="56"/>
      <c r="N104" s="56"/>
      <c r="O104" s="56"/>
      <c r="P104" s="56"/>
      <c r="Q104" s="57">
        <f t="shared" si="1"/>
        <v>0</v>
      </c>
    </row>
    <row r="105" spans="1:17" x14ac:dyDescent="0.3">
      <c r="A105" s="58"/>
      <c r="B105" s="47"/>
      <c r="C105" s="50"/>
      <c r="D105" s="179">
        <v>0</v>
      </c>
      <c r="E105" s="49" t="s">
        <v>54</v>
      </c>
      <c r="F105" s="62">
        <v>15</v>
      </c>
      <c r="G105" s="51" t="s">
        <v>37</v>
      </c>
      <c r="H105" s="53">
        <f t="shared" si="5"/>
        <v>0</v>
      </c>
      <c r="I105" s="60"/>
      <c r="J105" s="60"/>
      <c r="K105" s="60"/>
      <c r="L105" s="55"/>
      <c r="M105" s="56">
        <f>D105*F105</f>
        <v>0</v>
      </c>
      <c r="N105" s="56"/>
      <c r="O105" s="56"/>
      <c r="P105" s="56"/>
      <c r="Q105" s="57">
        <f t="shared" si="1"/>
        <v>0</v>
      </c>
    </row>
    <row r="106" spans="1:17" x14ac:dyDescent="0.3">
      <c r="A106" s="47"/>
      <c r="B106" s="47"/>
      <c r="C106" s="50"/>
      <c r="D106" s="179">
        <v>0</v>
      </c>
      <c r="E106" s="49" t="s">
        <v>54</v>
      </c>
      <c r="F106" s="62">
        <v>15</v>
      </c>
      <c r="G106" s="51" t="s">
        <v>37</v>
      </c>
      <c r="H106" s="53">
        <f t="shared" si="5"/>
        <v>0</v>
      </c>
      <c r="I106" s="60"/>
      <c r="J106" s="60"/>
      <c r="K106" s="60"/>
      <c r="L106" s="55"/>
      <c r="M106" s="56"/>
      <c r="N106" s="56">
        <f>D106*F106</f>
        <v>0</v>
      </c>
      <c r="O106" s="56"/>
      <c r="P106" s="56"/>
      <c r="Q106" s="57">
        <f t="shared" si="1"/>
        <v>0</v>
      </c>
    </row>
    <row r="107" spans="1:17" x14ac:dyDescent="0.3">
      <c r="A107" s="47"/>
      <c r="B107" s="47"/>
      <c r="C107" s="50"/>
      <c r="D107" s="179">
        <v>0</v>
      </c>
      <c r="E107" s="49" t="s">
        <v>54</v>
      </c>
      <c r="F107" s="62">
        <v>15</v>
      </c>
      <c r="G107" s="51" t="s">
        <v>37</v>
      </c>
      <c r="H107" s="53">
        <f t="shared" si="5"/>
        <v>0</v>
      </c>
      <c r="I107" s="60"/>
      <c r="J107" s="60"/>
      <c r="K107" s="60"/>
      <c r="L107" s="55"/>
      <c r="M107" s="56"/>
      <c r="N107" s="56"/>
      <c r="O107" s="56">
        <f>D107*F107</f>
        <v>0</v>
      </c>
      <c r="P107" s="56"/>
      <c r="Q107" s="57">
        <f t="shared" si="1"/>
        <v>0</v>
      </c>
    </row>
    <row r="108" spans="1:17" x14ac:dyDescent="0.3">
      <c r="A108" s="47"/>
      <c r="B108" s="47"/>
      <c r="C108" s="50"/>
      <c r="D108" s="179">
        <v>0</v>
      </c>
      <c r="E108" s="49" t="s">
        <v>54</v>
      </c>
      <c r="F108" s="62">
        <f>F107</f>
        <v>15</v>
      </c>
      <c r="G108" s="51" t="s">
        <v>37</v>
      </c>
      <c r="H108" s="53">
        <f t="shared" si="5"/>
        <v>0</v>
      </c>
      <c r="I108" s="60"/>
      <c r="J108" s="60"/>
      <c r="K108" s="60"/>
      <c r="L108" s="55"/>
      <c r="M108" s="56"/>
      <c r="N108" s="56"/>
      <c r="O108" s="56"/>
      <c r="P108" s="56">
        <f>D108*F108</f>
        <v>0</v>
      </c>
      <c r="Q108" s="57">
        <f t="shared" ref="Q108" si="6">SUM(L108:P108)</f>
        <v>0</v>
      </c>
    </row>
    <row r="109" spans="1:17" x14ac:dyDescent="0.3">
      <c r="A109" s="231" t="s">
        <v>76</v>
      </c>
      <c r="B109" s="48"/>
      <c r="C109" s="50"/>
      <c r="D109" s="180">
        <v>0</v>
      </c>
      <c r="E109" s="49" t="s">
        <v>54</v>
      </c>
      <c r="F109" s="62">
        <v>18</v>
      </c>
      <c r="G109" s="51" t="s">
        <v>37</v>
      </c>
      <c r="H109" s="53">
        <f t="shared" si="5"/>
        <v>0</v>
      </c>
      <c r="I109" s="60"/>
      <c r="J109" s="60"/>
      <c r="K109" s="60"/>
      <c r="L109" s="55">
        <f>D109*F109</f>
        <v>0</v>
      </c>
      <c r="M109" s="56"/>
      <c r="N109" s="56"/>
      <c r="O109" s="56"/>
      <c r="P109" s="56"/>
      <c r="Q109" s="57">
        <f t="shared" si="1"/>
        <v>0</v>
      </c>
    </row>
    <row r="110" spans="1:17" x14ac:dyDescent="0.3">
      <c r="A110" s="58"/>
      <c r="B110" s="48"/>
      <c r="C110" s="50"/>
      <c r="D110" s="180">
        <v>0</v>
      </c>
      <c r="E110" s="49" t="s">
        <v>54</v>
      </c>
      <c r="F110" s="62">
        <v>18</v>
      </c>
      <c r="G110" s="51" t="s">
        <v>37</v>
      </c>
      <c r="H110" s="53">
        <f t="shared" si="5"/>
        <v>0</v>
      </c>
      <c r="I110" s="60"/>
      <c r="J110" s="60"/>
      <c r="K110" s="60"/>
      <c r="L110" s="55"/>
      <c r="M110" s="56">
        <f>D110*F110</f>
        <v>0</v>
      </c>
      <c r="N110" s="56"/>
      <c r="O110" s="56"/>
      <c r="P110" s="56"/>
      <c r="Q110" s="57">
        <f t="shared" si="1"/>
        <v>0</v>
      </c>
    </row>
    <row r="111" spans="1:17" x14ac:dyDescent="0.3">
      <c r="A111" s="47"/>
      <c r="B111" s="48"/>
      <c r="C111" s="50"/>
      <c r="D111" s="180">
        <v>0</v>
      </c>
      <c r="E111" s="49" t="s">
        <v>54</v>
      </c>
      <c r="F111" s="62">
        <v>18</v>
      </c>
      <c r="G111" s="51" t="s">
        <v>37</v>
      </c>
      <c r="H111" s="53">
        <f t="shared" si="5"/>
        <v>0</v>
      </c>
      <c r="I111" s="60"/>
      <c r="J111" s="60"/>
      <c r="K111" s="60"/>
      <c r="L111" s="55"/>
      <c r="M111" s="56"/>
      <c r="N111" s="56">
        <f>D111*F111</f>
        <v>0</v>
      </c>
      <c r="O111" s="56"/>
      <c r="P111" s="56"/>
      <c r="Q111" s="57">
        <f t="shared" si="1"/>
        <v>0</v>
      </c>
    </row>
    <row r="112" spans="1:17" x14ac:dyDescent="0.3">
      <c r="A112" s="47"/>
      <c r="B112" s="63"/>
      <c r="C112" s="50"/>
      <c r="D112" s="181">
        <v>0</v>
      </c>
      <c r="E112" s="49" t="s">
        <v>54</v>
      </c>
      <c r="F112" s="62">
        <v>18</v>
      </c>
      <c r="G112" s="51" t="s">
        <v>37</v>
      </c>
      <c r="H112" s="53">
        <f t="shared" si="5"/>
        <v>0</v>
      </c>
      <c r="I112" s="60"/>
      <c r="J112" s="60"/>
      <c r="K112" s="60"/>
      <c r="L112" s="55"/>
      <c r="M112" s="56"/>
      <c r="N112" s="56"/>
      <c r="O112" s="56">
        <f>D112*F112</f>
        <v>0</v>
      </c>
      <c r="P112" s="56"/>
      <c r="Q112" s="57">
        <f>SUM(L112:P112)</f>
        <v>0</v>
      </c>
    </row>
    <row r="113" spans="1:17" x14ac:dyDescent="0.3">
      <c r="A113" s="47"/>
      <c r="B113" s="63"/>
      <c r="C113" s="50"/>
      <c r="D113" s="181">
        <v>0</v>
      </c>
      <c r="E113" s="49" t="s">
        <v>54</v>
      </c>
      <c r="F113" s="62">
        <v>18</v>
      </c>
      <c r="G113" s="51" t="s">
        <v>37</v>
      </c>
      <c r="H113" s="53">
        <f t="shared" si="5"/>
        <v>0</v>
      </c>
      <c r="I113" s="60"/>
      <c r="J113" s="60"/>
      <c r="K113" s="60"/>
      <c r="L113" s="55"/>
      <c r="M113" s="56"/>
      <c r="N113" s="56"/>
      <c r="O113" s="56"/>
      <c r="P113" s="56">
        <f>D113*F113</f>
        <v>0</v>
      </c>
      <c r="Q113" s="57">
        <f>SUM(L113:P113)</f>
        <v>0</v>
      </c>
    </row>
    <row r="114" spans="1:17" x14ac:dyDescent="0.3">
      <c r="A114" s="39"/>
      <c r="B114" s="39"/>
      <c r="C114" s="67"/>
      <c r="D114" s="64"/>
      <c r="E114" s="65"/>
      <c r="F114" s="66"/>
      <c r="G114" s="67"/>
      <c r="H114" s="67"/>
      <c r="I114" s="67"/>
      <c r="K114" s="67" t="s">
        <v>38</v>
      </c>
      <c r="L114" s="68">
        <f>SUM(L9:L113)</f>
        <v>0</v>
      </c>
      <c r="M114" s="69">
        <f>SUM(M9:M113)</f>
        <v>0</v>
      </c>
      <c r="N114" s="69">
        <f>SUM(N9:N113)</f>
        <v>0</v>
      </c>
      <c r="O114" s="69">
        <f>SUM(O9:O113)</f>
        <v>0</v>
      </c>
      <c r="P114" s="69">
        <f>SUM(P9:P113)</f>
        <v>0</v>
      </c>
      <c r="Q114" s="70">
        <f>SUM(L114:P114)</f>
        <v>0</v>
      </c>
    </row>
    <row r="115" spans="1:17" x14ac:dyDescent="0.3">
      <c r="A115" s="38" t="s">
        <v>39</v>
      </c>
      <c r="B115" s="38"/>
      <c r="C115" s="39"/>
      <c r="D115" s="47"/>
      <c r="E115" s="47"/>
      <c r="F115" s="47"/>
      <c r="G115" s="39"/>
      <c r="H115" s="39"/>
      <c r="I115" s="39"/>
      <c r="K115" s="39"/>
      <c r="L115" s="55"/>
      <c r="M115" s="56"/>
      <c r="N115" s="56"/>
      <c r="O115" s="56"/>
      <c r="P115" s="56"/>
      <c r="Q115" s="57"/>
    </row>
    <row r="116" spans="1:17" x14ac:dyDescent="0.3">
      <c r="A116" s="47" t="s">
        <v>40</v>
      </c>
      <c r="B116" s="47"/>
      <c r="C116" s="47"/>
      <c r="D116" s="71" t="str">
        <f>A9</f>
        <v>?????</v>
      </c>
      <c r="F116" s="165">
        <v>0.53683999999999998</v>
      </c>
      <c r="G116" s="47"/>
      <c r="H116" s="47"/>
      <c r="I116" s="47"/>
      <c r="K116" s="47"/>
      <c r="L116" s="55">
        <f>L9*F116</f>
        <v>0</v>
      </c>
      <c r="M116" s="56">
        <f>M12*F116</f>
        <v>0</v>
      </c>
      <c r="N116" s="56">
        <f>N15*F116</f>
        <v>0</v>
      </c>
      <c r="O116" s="56">
        <f>O18*F116</f>
        <v>0</v>
      </c>
      <c r="P116" s="72">
        <f>P21*F116</f>
        <v>0</v>
      </c>
      <c r="Q116" s="57">
        <f t="shared" ref="Q116:Q129" si="7">SUM(L116:P116)</f>
        <v>0</v>
      </c>
    </row>
    <row r="117" spans="1:17" x14ac:dyDescent="0.3">
      <c r="A117" s="47" t="s">
        <v>83</v>
      </c>
      <c r="B117" s="47"/>
      <c r="C117" s="47"/>
      <c r="D117" s="71" t="str">
        <f>D116</f>
        <v>?????</v>
      </c>
      <c r="F117" s="166">
        <v>8.1000000000000003E-2</v>
      </c>
      <c r="G117" s="47"/>
      <c r="H117" s="47"/>
      <c r="I117" s="47"/>
      <c r="K117" s="47"/>
      <c r="L117" s="55">
        <f>(L10+L11)*F117</f>
        <v>0</v>
      </c>
      <c r="M117" s="56">
        <f>(M13+M14)*F117</f>
        <v>0</v>
      </c>
      <c r="N117" s="56">
        <f>(N16+N17)*F117</f>
        <v>0</v>
      </c>
      <c r="O117" s="56">
        <f>(O19+O20)*F117</f>
        <v>0</v>
      </c>
      <c r="P117" s="72">
        <f>(P23+P22)*F117</f>
        <v>0</v>
      </c>
      <c r="Q117" s="57">
        <f t="shared" si="7"/>
        <v>0</v>
      </c>
    </row>
    <row r="118" spans="1:17" x14ac:dyDescent="0.3">
      <c r="A118" s="47" t="s">
        <v>40</v>
      </c>
      <c r="B118" s="47"/>
      <c r="C118" s="47"/>
      <c r="D118" s="71" t="str">
        <f>A24</f>
        <v>?????</v>
      </c>
      <c r="F118" s="165">
        <v>0.53683999999999998</v>
      </c>
      <c r="G118" s="47"/>
      <c r="H118" s="47"/>
      <c r="I118" s="47"/>
      <c r="K118" s="47"/>
      <c r="L118" s="55">
        <f>L24*F118</f>
        <v>0</v>
      </c>
      <c r="M118" s="56">
        <f>M27*F118</f>
        <v>0</v>
      </c>
      <c r="N118" s="56">
        <f>N30*F118</f>
        <v>0</v>
      </c>
      <c r="O118" s="56">
        <f>O33*F118</f>
        <v>0</v>
      </c>
      <c r="P118" s="72">
        <f>P36*F118</f>
        <v>0</v>
      </c>
      <c r="Q118" s="57">
        <f t="shared" si="7"/>
        <v>0</v>
      </c>
    </row>
    <row r="119" spans="1:17" x14ac:dyDescent="0.3">
      <c r="A119" s="47" t="s">
        <v>83</v>
      </c>
      <c r="B119" s="47"/>
      <c r="C119" s="47"/>
      <c r="D119" s="71" t="str">
        <f>A24</f>
        <v>?????</v>
      </c>
      <c r="F119" s="166">
        <v>8.1000000000000003E-2</v>
      </c>
      <c r="G119" s="47"/>
      <c r="H119" s="47"/>
      <c r="I119" s="47"/>
      <c r="K119" s="47"/>
      <c r="L119" s="55">
        <f>(L25+L26)*F119</f>
        <v>0</v>
      </c>
      <c r="M119" s="56">
        <f>(M28+M29)*F119</f>
        <v>0</v>
      </c>
      <c r="N119" s="56">
        <f>(N31+N32)*F119</f>
        <v>0</v>
      </c>
      <c r="O119" s="56">
        <f>(O34+O35)*F119</f>
        <v>0</v>
      </c>
      <c r="P119" s="72">
        <f>(P37+P38)*F119</f>
        <v>0</v>
      </c>
      <c r="Q119" s="57">
        <f t="shared" si="7"/>
        <v>0</v>
      </c>
    </row>
    <row r="120" spans="1:17" x14ac:dyDescent="0.3">
      <c r="A120" s="47" t="s">
        <v>40</v>
      </c>
      <c r="B120" s="47"/>
      <c r="C120" s="47"/>
      <c r="D120" s="71" t="str">
        <f>A39</f>
        <v>?????</v>
      </c>
      <c r="F120" s="165">
        <v>0.53683999999999998</v>
      </c>
      <c r="G120" s="47"/>
      <c r="H120" s="47"/>
      <c r="I120" s="47"/>
      <c r="K120" s="47"/>
      <c r="L120" s="55">
        <f>L39*F120</f>
        <v>0</v>
      </c>
      <c r="M120" s="56">
        <f>M42*F120</f>
        <v>0</v>
      </c>
      <c r="N120" s="56">
        <f>N45*F120</f>
        <v>0</v>
      </c>
      <c r="O120" s="56">
        <f>O48*F120</f>
        <v>0</v>
      </c>
      <c r="P120" s="72">
        <f>P51*F120</f>
        <v>0</v>
      </c>
      <c r="Q120" s="57">
        <f t="shared" si="7"/>
        <v>0</v>
      </c>
    </row>
    <row r="121" spans="1:17" x14ac:dyDescent="0.3">
      <c r="A121" s="47" t="s">
        <v>83</v>
      </c>
      <c r="B121" s="47"/>
      <c r="C121" s="47"/>
      <c r="D121" s="71" t="str">
        <f>D120</f>
        <v>?????</v>
      </c>
      <c r="F121" s="166">
        <v>8.1000000000000003E-2</v>
      </c>
      <c r="G121" s="47"/>
      <c r="H121" s="47"/>
      <c r="I121" s="47"/>
      <c r="K121" s="47"/>
      <c r="L121" s="55">
        <f>(L40+L41)*F121</f>
        <v>0</v>
      </c>
      <c r="M121" s="56">
        <f>(M43+M44)*F121</f>
        <v>0</v>
      </c>
      <c r="N121" s="56">
        <f>(N46+N47)*F121</f>
        <v>0</v>
      </c>
      <c r="O121" s="56">
        <f>(O49+O50)*F121</f>
        <v>0</v>
      </c>
      <c r="P121" s="72">
        <f>(P52+P53)*F121</f>
        <v>0</v>
      </c>
      <c r="Q121" s="57">
        <f t="shared" si="7"/>
        <v>0</v>
      </c>
    </row>
    <row r="122" spans="1:17" x14ac:dyDescent="0.3">
      <c r="A122" s="47" t="s">
        <v>40</v>
      </c>
      <c r="B122" s="47"/>
      <c r="C122" s="47"/>
      <c r="D122" s="71" t="str">
        <f>A54</f>
        <v>?????</v>
      </c>
      <c r="F122" s="165">
        <v>0.53683999999999998</v>
      </c>
      <c r="G122" s="47"/>
      <c r="H122" s="47"/>
      <c r="I122" s="47"/>
      <c r="K122" s="47"/>
      <c r="L122" s="55">
        <f>L54*F122</f>
        <v>0</v>
      </c>
      <c r="M122" s="56">
        <f>M57*F122</f>
        <v>0</v>
      </c>
      <c r="N122" s="56">
        <f>N60*F122</f>
        <v>0</v>
      </c>
      <c r="O122" s="56">
        <f>O63*F122</f>
        <v>0</v>
      </c>
      <c r="P122" s="72">
        <f>P66*F122</f>
        <v>0</v>
      </c>
      <c r="Q122" s="57">
        <f t="shared" si="7"/>
        <v>0</v>
      </c>
    </row>
    <row r="123" spans="1:17" x14ac:dyDescent="0.3">
      <c r="A123" s="47" t="s">
        <v>83</v>
      </c>
      <c r="B123" s="47"/>
      <c r="C123" s="47"/>
      <c r="D123" s="71" t="str">
        <f>D122</f>
        <v>?????</v>
      </c>
      <c r="F123" s="166">
        <v>8.1000000000000003E-2</v>
      </c>
      <c r="G123" s="47"/>
      <c r="H123" s="47"/>
      <c r="I123" s="47"/>
      <c r="K123" s="47"/>
      <c r="L123" s="55">
        <f>(L55+L56)*F123</f>
        <v>0</v>
      </c>
      <c r="M123" s="56">
        <f>(M58+M59)*F123</f>
        <v>0</v>
      </c>
      <c r="N123" s="56">
        <f>(N61+N62)*F123</f>
        <v>0</v>
      </c>
      <c r="O123" s="56">
        <f>(O64+O65)*F123</f>
        <v>0</v>
      </c>
      <c r="P123" s="72">
        <f>(P67+P68)*F123</f>
        <v>0</v>
      </c>
      <c r="Q123" s="57">
        <f t="shared" si="7"/>
        <v>0</v>
      </c>
    </row>
    <row r="124" spans="1:17" x14ac:dyDescent="0.3">
      <c r="A124" s="47" t="s">
        <v>40</v>
      </c>
      <c r="B124" s="47"/>
      <c r="C124" s="47"/>
      <c r="D124" s="71" t="str">
        <f>A69</f>
        <v>?????</v>
      </c>
      <c r="F124" s="165">
        <v>0.53683999999999998</v>
      </c>
      <c r="G124" s="47"/>
      <c r="H124" s="47"/>
      <c r="I124" s="47"/>
      <c r="K124" s="47"/>
      <c r="L124" s="55">
        <f>L69*F124</f>
        <v>0</v>
      </c>
      <c r="M124" s="56">
        <f>M72*F124</f>
        <v>0</v>
      </c>
      <c r="N124" s="56">
        <f>N75*F124</f>
        <v>0</v>
      </c>
      <c r="O124" s="56">
        <f>O78*F124</f>
        <v>0</v>
      </c>
      <c r="P124" s="72">
        <f>P81*F124</f>
        <v>0</v>
      </c>
      <c r="Q124" s="57">
        <f t="shared" si="7"/>
        <v>0</v>
      </c>
    </row>
    <row r="125" spans="1:17" x14ac:dyDescent="0.3">
      <c r="A125" s="47" t="s">
        <v>83</v>
      </c>
      <c r="B125" s="47"/>
      <c r="C125" s="47"/>
      <c r="D125" s="71" t="str">
        <f>D124</f>
        <v>?????</v>
      </c>
      <c r="F125" s="166">
        <v>8.1000000000000003E-2</v>
      </c>
      <c r="G125" s="47"/>
      <c r="H125" s="47"/>
      <c r="I125" s="47"/>
      <c r="K125" s="47"/>
      <c r="L125" s="55">
        <f>(L70+L71)*F125</f>
        <v>0</v>
      </c>
      <c r="M125" s="56">
        <f>(M73+M74)*F125</f>
        <v>0</v>
      </c>
      <c r="N125" s="56">
        <f>(N76+N77)*F125</f>
        <v>0</v>
      </c>
      <c r="O125" s="56">
        <f>(O79+O80)*F125</f>
        <v>0</v>
      </c>
      <c r="P125" s="72">
        <f>(P82+P83)*F125</f>
        <v>0</v>
      </c>
      <c r="Q125" s="57">
        <f t="shared" si="7"/>
        <v>0</v>
      </c>
    </row>
    <row r="126" spans="1:17" x14ac:dyDescent="0.3">
      <c r="A126" s="47" t="s">
        <v>40</v>
      </c>
      <c r="B126" s="47"/>
      <c r="C126" s="47"/>
      <c r="D126" s="71" t="str">
        <f>A84</f>
        <v>?????</v>
      </c>
      <c r="F126" s="165">
        <v>0.53683999999999998</v>
      </c>
      <c r="G126" s="47"/>
      <c r="H126" s="47"/>
      <c r="I126" s="47"/>
      <c r="K126" s="47"/>
      <c r="L126" s="55">
        <f>L84*F126</f>
        <v>0</v>
      </c>
      <c r="M126" s="56">
        <f>M87*F126</f>
        <v>0</v>
      </c>
      <c r="N126" s="56">
        <f>N90*F126</f>
        <v>0</v>
      </c>
      <c r="O126" s="56">
        <f>O93*F126</f>
        <v>0</v>
      </c>
      <c r="P126" s="72">
        <f>P96*F126</f>
        <v>0</v>
      </c>
      <c r="Q126" s="57">
        <f t="shared" si="7"/>
        <v>0</v>
      </c>
    </row>
    <row r="127" spans="1:17" x14ac:dyDescent="0.3">
      <c r="A127" s="47" t="s">
        <v>83</v>
      </c>
      <c r="B127" s="47"/>
      <c r="C127" s="47"/>
      <c r="D127" s="71" t="str">
        <f>D126</f>
        <v>?????</v>
      </c>
      <c r="F127" s="166">
        <v>8.1000000000000003E-2</v>
      </c>
      <c r="G127" s="47"/>
      <c r="H127" s="47"/>
      <c r="I127" s="47"/>
      <c r="K127" s="47"/>
      <c r="L127" s="55">
        <f>(L85+L86)*F127</f>
        <v>0</v>
      </c>
      <c r="M127" s="56">
        <f>(M88+M89)*F127</f>
        <v>0</v>
      </c>
      <c r="N127" s="56">
        <f>(N91+N92)*F127</f>
        <v>0</v>
      </c>
      <c r="O127" s="56">
        <f>(O94+O95)*F127</f>
        <v>0</v>
      </c>
      <c r="P127" s="72">
        <f>(P97+P98)*F127</f>
        <v>0</v>
      </c>
      <c r="Q127" s="57">
        <f t="shared" si="7"/>
        <v>0</v>
      </c>
    </row>
    <row r="128" spans="1:17" x14ac:dyDescent="0.3">
      <c r="A128" s="39" t="s">
        <v>55</v>
      </c>
      <c r="B128" s="39"/>
      <c r="C128" s="39"/>
      <c r="D128" s="73" t="str">
        <f>A99</f>
        <v>CPC Int</v>
      </c>
      <c r="F128" s="182">
        <v>8.1000000000000003E-2</v>
      </c>
      <c r="G128" s="39" t="s">
        <v>114</v>
      </c>
      <c r="H128" s="39"/>
      <c r="I128" s="39"/>
      <c r="K128" s="39"/>
      <c r="L128" s="55">
        <f>L99*F128</f>
        <v>0</v>
      </c>
      <c r="M128" s="56">
        <f>M100*F128</f>
        <v>0</v>
      </c>
      <c r="N128" s="56">
        <f>N101*F128</f>
        <v>0</v>
      </c>
      <c r="O128" s="56">
        <f>O102*F128</f>
        <v>0</v>
      </c>
      <c r="P128" s="72">
        <f>P103*F128</f>
        <v>0</v>
      </c>
      <c r="Q128" s="57">
        <f t="shared" si="7"/>
        <v>0</v>
      </c>
    </row>
    <row r="129" spans="1:17" x14ac:dyDescent="0.3">
      <c r="A129" s="39" t="s">
        <v>53</v>
      </c>
      <c r="B129" s="39"/>
      <c r="C129" s="39"/>
      <c r="D129" s="73" t="str">
        <f>A104</f>
        <v>Undergraduates</v>
      </c>
      <c r="F129" s="167">
        <v>0.04</v>
      </c>
      <c r="G129" s="39"/>
      <c r="H129" s="39"/>
      <c r="I129" s="39"/>
      <c r="K129" s="39"/>
      <c r="L129" s="55">
        <f>L104*F129</f>
        <v>0</v>
      </c>
      <c r="M129" s="56">
        <f>M105*F129</f>
        <v>0</v>
      </c>
      <c r="N129" s="56">
        <f>N106*F129</f>
        <v>0</v>
      </c>
      <c r="O129" s="56">
        <f>O107*F129</f>
        <v>0</v>
      </c>
      <c r="P129" s="72">
        <f>P108*F129</f>
        <v>0</v>
      </c>
      <c r="Q129" s="57">
        <f t="shared" si="7"/>
        <v>0</v>
      </c>
    </row>
    <row r="130" spans="1:17" x14ac:dyDescent="0.3">
      <c r="A130" s="39" t="s">
        <v>102</v>
      </c>
      <c r="B130" s="39"/>
      <c r="C130" s="39"/>
      <c r="D130" s="73" t="str">
        <f>A109</f>
        <v xml:space="preserve">Graduate Students </v>
      </c>
      <c r="F130" s="166">
        <v>8.1000000000000003E-2</v>
      </c>
      <c r="G130" s="39"/>
      <c r="H130" s="39"/>
      <c r="I130" s="39"/>
      <c r="K130" s="39"/>
      <c r="L130" s="55">
        <f>L109*F130</f>
        <v>0</v>
      </c>
      <c r="M130" s="56">
        <f>M110*F130</f>
        <v>0</v>
      </c>
      <c r="N130" s="127">
        <f>N111*F130</f>
        <v>0</v>
      </c>
      <c r="O130" s="127">
        <f>O112*F130</f>
        <v>0</v>
      </c>
      <c r="P130" s="126">
        <f>P113*F130</f>
        <v>0</v>
      </c>
      <c r="Q130" s="57">
        <f>SUM(L130:P130)</f>
        <v>0</v>
      </c>
    </row>
    <row r="131" spans="1:17" ht="15" thickBot="1" x14ac:dyDescent="0.35">
      <c r="A131" s="39"/>
      <c r="B131" s="39"/>
      <c r="C131" s="67"/>
      <c r="D131" s="74"/>
      <c r="E131" s="39"/>
      <c r="F131" s="39"/>
      <c r="G131" s="67"/>
      <c r="H131" s="67"/>
      <c r="I131" s="67"/>
      <c r="K131" s="67" t="s">
        <v>41</v>
      </c>
      <c r="L131" s="75">
        <f>SUM(L116:L130)</f>
        <v>0</v>
      </c>
      <c r="M131" s="76">
        <f>SUM(M116:M130)</f>
        <v>0</v>
      </c>
      <c r="N131" s="76">
        <f>SUM(N116:N130)</f>
        <v>0</v>
      </c>
      <c r="O131" s="76">
        <f>SUM(O116:O130)</f>
        <v>0</v>
      </c>
      <c r="P131" s="76">
        <f>SUM(P116:P130)</f>
        <v>0</v>
      </c>
      <c r="Q131" s="77">
        <f>SUM(Q115:Q130)</f>
        <v>0</v>
      </c>
    </row>
    <row r="132" spans="1:17" ht="15.6" thickTop="1" thickBot="1" x14ac:dyDescent="0.35">
      <c r="A132" s="39"/>
      <c r="B132" s="39"/>
      <c r="C132" s="67"/>
      <c r="D132" s="39"/>
      <c r="E132" s="39"/>
      <c r="F132" s="39"/>
      <c r="G132" s="67"/>
      <c r="H132" s="67"/>
      <c r="I132" s="67"/>
      <c r="K132" s="67" t="s">
        <v>42</v>
      </c>
      <c r="L132" s="78">
        <f>L114+L131</f>
        <v>0</v>
      </c>
      <c r="M132" s="79">
        <f>M114+M131</f>
        <v>0</v>
      </c>
      <c r="N132" s="79">
        <f>N114+N131</f>
        <v>0</v>
      </c>
      <c r="O132" s="79">
        <f>O114+O131</f>
        <v>0</v>
      </c>
      <c r="P132" s="79">
        <f>P114+P131</f>
        <v>0</v>
      </c>
      <c r="Q132" s="80">
        <f>SUM(L132:P132)</f>
        <v>0</v>
      </c>
    </row>
    <row r="133" spans="1:17" ht="15" thickBot="1" x14ac:dyDescent="0.35">
      <c r="A133" s="81" t="s">
        <v>20</v>
      </c>
      <c r="B133" s="81"/>
      <c r="C133" s="67"/>
      <c r="D133" s="82"/>
      <c r="E133" s="39"/>
      <c r="F133" s="39"/>
      <c r="G133" s="67"/>
      <c r="H133" s="67"/>
      <c r="I133" s="67"/>
      <c r="K133" s="67"/>
      <c r="L133" s="83"/>
      <c r="M133" s="83"/>
      <c r="N133" s="83"/>
      <c r="O133" s="83"/>
      <c r="P133" s="83"/>
      <c r="Q133" s="83"/>
    </row>
    <row r="134" spans="1:17" x14ac:dyDescent="0.3">
      <c r="A134" s="187"/>
      <c r="B134" s="188"/>
      <c r="C134" s="189"/>
      <c r="D134" s="188"/>
      <c r="E134" s="188"/>
      <c r="F134" s="188"/>
      <c r="G134" s="189"/>
      <c r="H134" s="189"/>
      <c r="I134" s="189"/>
      <c r="J134" s="190"/>
      <c r="K134" s="67"/>
      <c r="L134" s="199">
        <v>0</v>
      </c>
      <c r="M134" s="200">
        <v>0</v>
      </c>
      <c r="N134" s="200">
        <v>0</v>
      </c>
      <c r="O134" s="200">
        <v>0</v>
      </c>
      <c r="P134" s="200">
        <v>0</v>
      </c>
      <c r="Q134" s="84">
        <f>SUM(L134:P134)</f>
        <v>0</v>
      </c>
    </row>
    <row r="135" spans="1:17" x14ac:dyDescent="0.3">
      <c r="A135" s="187"/>
      <c r="B135" s="188"/>
      <c r="C135" s="189"/>
      <c r="D135" s="188"/>
      <c r="E135" s="188"/>
      <c r="F135" s="188"/>
      <c r="G135" s="189"/>
      <c r="H135" s="189"/>
      <c r="I135" s="189"/>
      <c r="J135" s="190"/>
      <c r="K135" s="67"/>
      <c r="L135" s="201">
        <v>0</v>
      </c>
      <c r="M135" s="202">
        <v>0</v>
      </c>
      <c r="N135" s="202">
        <v>0</v>
      </c>
      <c r="O135" s="202">
        <v>0</v>
      </c>
      <c r="P135" s="202">
        <v>0</v>
      </c>
      <c r="Q135" s="57">
        <f>SUM(L135:P135)</f>
        <v>0</v>
      </c>
    </row>
    <row r="136" spans="1:17" x14ac:dyDescent="0.3">
      <c r="A136" s="187"/>
      <c r="B136" s="188"/>
      <c r="C136" s="189"/>
      <c r="D136" s="188"/>
      <c r="E136" s="188"/>
      <c r="F136" s="188"/>
      <c r="G136" s="189"/>
      <c r="H136" s="189"/>
      <c r="I136" s="189"/>
      <c r="J136" s="190"/>
      <c r="K136" s="67"/>
      <c r="L136" s="201">
        <v>0</v>
      </c>
      <c r="M136" s="202">
        <v>0</v>
      </c>
      <c r="N136" s="202">
        <v>0</v>
      </c>
      <c r="O136" s="202">
        <v>0</v>
      </c>
      <c r="P136" s="202">
        <v>0</v>
      </c>
      <c r="Q136" s="57">
        <f>SUM(L136:P136)</f>
        <v>0</v>
      </c>
    </row>
    <row r="137" spans="1:17" ht="15" thickBot="1" x14ac:dyDescent="0.35">
      <c r="A137" s="39"/>
      <c r="B137" s="39"/>
      <c r="C137" s="67"/>
      <c r="D137" s="39"/>
      <c r="E137" s="39"/>
      <c r="F137" s="39"/>
      <c r="G137" s="67"/>
      <c r="H137" s="67"/>
      <c r="I137" s="67"/>
      <c r="K137" s="67" t="s">
        <v>56</v>
      </c>
      <c r="L137" s="87">
        <f>SUM(L134:L136)</f>
        <v>0</v>
      </c>
      <c r="M137" s="88">
        <f>SUM(M134:M136)</f>
        <v>0</v>
      </c>
      <c r="N137" s="88">
        <f>SUM(N134:N136)</f>
        <v>0</v>
      </c>
      <c r="O137" s="88">
        <f>SUM(O134:O136)</f>
        <v>0</v>
      </c>
      <c r="P137" s="88">
        <f>SUM(P134:P136)</f>
        <v>0</v>
      </c>
      <c r="Q137" s="89">
        <f>SUM(L137:P137)</f>
        <v>0</v>
      </c>
    </row>
    <row r="138" spans="1:17" ht="15" thickBot="1" x14ac:dyDescent="0.35">
      <c r="A138" s="81" t="s">
        <v>43</v>
      </c>
      <c r="B138" s="81"/>
      <c r="C138" s="67"/>
      <c r="D138" s="82"/>
      <c r="E138" s="39"/>
      <c r="F138" s="39"/>
      <c r="G138" s="67"/>
      <c r="H138" s="67"/>
      <c r="I138" s="67"/>
      <c r="K138" s="67"/>
      <c r="L138" s="83"/>
      <c r="M138" s="83"/>
      <c r="N138" s="83"/>
      <c r="O138" s="83"/>
      <c r="P138" s="83"/>
      <c r="Q138" s="83"/>
    </row>
    <row r="139" spans="1:17" x14ac:dyDescent="0.3">
      <c r="A139" s="187"/>
      <c r="B139" s="188"/>
      <c r="C139" s="189"/>
      <c r="D139" s="188"/>
      <c r="E139" s="188"/>
      <c r="F139" s="188"/>
      <c r="G139" s="189"/>
      <c r="H139" s="189"/>
      <c r="I139" s="189"/>
      <c r="J139" s="190"/>
      <c r="K139" s="67"/>
      <c r="L139" s="199">
        <v>0</v>
      </c>
      <c r="M139" s="200">
        <v>0</v>
      </c>
      <c r="N139" s="200">
        <v>0</v>
      </c>
      <c r="O139" s="200">
        <v>0</v>
      </c>
      <c r="P139" s="200">
        <v>0</v>
      </c>
      <c r="Q139" s="84">
        <f>SUM(L139:P139)</f>
        <v>0</v>
      </c>
    </row>
    <row r="140" spans="1:17" x14ac:dyDescent="0.3">
      <c r="A140" s="187"/>
      <c r="B140" s="188"/>
      <c r="C140" s="189"/>
      <c r="D140" s="188"/>
      <c r="E140" s="188"/>
      <c r="F140" s="188"/>
      <c r="G140" s="189"/>
      <c r="H140" s="189"/>
      <c r="I140" s="189"/>
      <c r="J140" s="190"/>
      <c r="K140" s="67"/>
      <c r="L140" s="201">
        <v>0</v>
      </c>
      <c r="M140" s="202">
        <v>0</v>
      </c>
      <c r="N140" s="202">
        <v>0</v>
      </c>
      <c r="O140" s="202">
        <v>0</v>
      </c>
      <c r="P140" s="202">
        <v>0</v>
      </c>
      <c r="Q140" s="57">
        <f>SUM(L140:P140)</f>
        <v>0</v>
      </c>
    </row>
    <row r="141" spans="1:17" x14ac:dyDescent="0.3">
      <c r="A141" s="187"/>
      <c r="B141" s="188"/>
      <c r="C141" s="189"/>
      <c r="D141" s="188"/>
      <c r="E141" s="188"/>
      <c r="F141" s="188"/>
      <c r="G141" s="189"/>
      <c r="H141" s="189"/>
      <c r="I141" s="189"/>
      <c r="J141" s="190"/>
      <c r="K141" s="67"/>
      <c r="L141" s="201">
        <v>0</v>
      </c>
      <c r="M141" s="202">
        <v>0</v>
      </c>
      <c r="N141" s="202">
        <v>0</v>
      </c>
      <c r="O141" s="202">
        <v>0</v>
      </c>
      <c r="P141" s="202">
        <v>0</v>
      </c>
      <c r="Q141" s="57">
        <f>SUM(L141:P141)</f>
        <v>0</v>
      </c>
    </row>
    <row r="142" spans="1:17" ht="15" thickBot="1" x14ac:dyDescent="0.35">
      <c r="A142" s="39"/>
      <c r="B142" s="39"/>
      <c r="C142" s="67"/>
      <c r="D142" s="39"/>
      <c r="E142" s="39"/>
      <c r="F142" s="39"/>
      <c r="G142" s="67"/>
      <c r="H142" s="67"/>
      <c r="I142" s="67"/>
      <c r="K142" s="67" t="s">
        <v>91</v>
      </c>
      <c r="L142" s="87">
        <f>SUM(L139:L141)</f>
        <v>0</v>
      </c>
      <c r="M142" s="88">
        <f>SUM(M139:M141)</f>
        <v>0</v>
      </c>
      <c r="N142" s="88">
        <f>SUM(N139:N141)</f>
        <v>0</v>
      </c>
      <c r="O142" s="88">
        <f>SUM(O139:O141)</f>
        <v>0</v>
      </c>
      <c r="P142" s="88">
        <f>SUM(P139:P141)</f>
        <v>0</v>
      </c>
      <c r="Q142" s="89">
        <f>SUM(L142:P142)</f>
        <v>0</v>
      </c>
    </row>
    <row r="143" spans="1:17" ht="15" thickBot="1" x14ac:dyDescent="0.35">
      <c r="A143" s="81" t="s">
        <v>92</v>
      </c>
      <c r="B143" s="81"/>
      <c r="C143" s="67"/>
      <c r="D143" s="82"/>
      <c r="E143" s="39"/>
      <c r="F143" s="39"/>
      <c r="G143" s="67"/>
      <c r="H143" s="67"/>
      <c r="I143" s="67"/>
      <c r="K143" s="67"/>
      <c r="L143" s="83"/>
      <c r="M143" s="83"/>
      <c r="N143" s="83"/>
      <c r="O143" s="83"/>
      <c r="P143" s="83"/>
      <c r="Q143" s="83"/>
    </row>
    <row r="144" spans="1:17" x14ac:dyDescent="0.3">
      <c r="A144" s="163" t="s">
        <v>93</v>
      </c>
      <c r="B144" s="39"/>
      <c r="C144" s="67"/>
      <c r="D144" s="39"/>
      <c r="E144" s="39"/>
      <c r="F144" s="39"/>
      <c r="G144" s="67"/>
      <c r="H144" s="67"/>
      <c r="I144" s="67"/>
      <c r="K144" s="67"/>
      <c r="L144" s="199">
        <v>0</v>
      </c>
      <c r="M144" s="200">
        <v>0</v>
      </c>
      <c r="N144" s="200">
        <v>0</v>
      </c>
      <c r="O144" s="200">
        <v>0</v>
      </c>
      <c r="P144" s="200">
        <v>0</v>
      </c>
      <c r="Q144" s="84">
        <f>SUM(L144:P144)</f>
        <v>0</v>
      </c>
    </row>
    <row r="145" spans="1:17" x14ac:dyDescent="0.3">
      <c r="A145" s="187"/>
      <c r="B145" s="188"/>
      <c r="C145" s="189"/>
      <c r="D145" s="188"/>
      <c r="E145" s="188"/>
      <c r="F145" s="188"/>
      <c r="G145" s="189"/>
      <c r="H145" s="189"/>
      <c r="I145" s="189"/>
      <c r="J145" s="190"/>
      <c r="K145" s="67"/>
      <c r="L145" s="201">
        <v>0</v>
      </c>
      <c r="M145" s="202">
        <v>0</v>
      </c>
      <c r="N145" s="202">
        <v>0</v>
      </c>
      <c r="O145" s="202">
        <v>0</v>
      </c>
      <c r="P145" s="202">
        <v>0</v>
      </c>
      <c r="Q145" s="57">
        <f>SUM(L145:P145)</f>
        <v>0</v>
      </c>
    </row>
    <row r="146" spans="1:17" x14ac:dyDescent="0.3">
      <c r="A146" s="187"/>
      <c r="B146" s="188"/>
      <c r="C146" s="189"/>
      <c r="D146" s="188"/>
      <c r="E146" s="188"/>
      <c r="F146" s="188"/>
      <c r="G146" s="189"/>
      <c r="H146" s="189"/>
      <c r="I146" s="189"/>
      <c r="J146" s="190"/>
      <c r="K146" s="67"/>
      <c r="L146" s="201">
        <v>0</v>
      </c>
      <c r="M146" s="202">
        <v>0</v>
      </c>
      <c r="N146" s="202">
        <v>0</v>
      </c>
      <c r="O146" s="202">
        <v>0</v>
      </c>
      <c r="P146" s="202">
        <v>0</v>
      </c>
      <c r="Q146" s="57">
        <f>SUM(L146:P146)</f>
        <v>0</v>
      </c>
    </row>
    <row r="147" spans="1:17" ht="15" thickBot="1" x14ac:dyDescent="0.35">
      <c r="A147" s="39"/>
      <c r="B147" s="39"/>
      <c r="C147" s="67"/>
      <c r="D147" s="39"/>
      <c r="E147" s="39"/>
      <c r="F147" s="39"/>
      <c r="G147" s="67"/>
      <c r="H147" s="67"/>
      <c r="I147" s="67"/>
      <c r="K147" s="67" t="s">
        <v>94</v>
      </c>
      <c r="L147" s="87">
        <f>SUM(L144:L146)</f>
        <v>0</v>
      </c>
      <c r="M147" s="88">
        <f>SUM(M144:M146)</f>
        <v>0</v>
      </c>
      <c r="N147" s="88">
        <f>SUM(N144:N146)</f>
        <v>0</v>
      </c>
      <c r="O147" s="88">
        <f>SUM(O144:O146)</f>
        <v>0</v>
      </c>
      <c r="P147" s="88">
        <f>SUM(P144:P146)</f>
        <v>0</v>
      </c>
      <c r="Q147" s="89">
        <f>SUM(L147:P147)</f>
        <v>0</v>
      </c>
    </row>
    <row r="148" spans="1:17" ht="15" thickBot="1" x14ac:dyDescent="0.35">
      <c r="A148" s="81" t="s">
        <v>57</v>
      </c>
      <c r="B148" s="81"/>
      <c r="C148" s="67"/>
      <c r="D148" s="39"/>
      <c r="E148" s="39"/>
      <c r="F148" s="39"/>
      <c r="G148" s="67"/>
      <c r="H148" s="67"/>
      <c r="I148" s="67"/>
      <c r="K148" s="67"/>
      <c r="L148" s="90"/>
      <c r="M148" s="90"/>
      <c r="N148" s="90"/>
      <c r="O148" s="90"/>
      <c r="P148" s="90"/>
      <c r="Q148" s="91"/>
    </row>
    <row r="149" spans="1:17" x14ac:dyDescent="0.3">
      <c r="A149" s="191" t="s">
        <v>106</v>
      </c>
      <c r="B149" s="192"/>
      <c r="C149" s="189"/>
      <c r="D149" s="188"/>
      <c r="E149" s="188"/>
      <c r="F149" s="188"/>
      <c r="G149" s="189"/>
      <c r="H149" s="189"/>
      <c r="I149" s="189"/>
      <c r="J149" s="190"/>
      <c r="K149" s="67"/>
      <c r="L149" s="199">
        <v>0</v>
      </c>
      <c r="M149" s="200">
        <v>0</v>
      </c>
      <c r="N149" s="200">
        <v>0</v>
      </c>
      <c r="O149" s="200">
        <v>0</v>
      </c>
      <c r="P149" s="203">
        <v>0</v>
      </c>
      <c r="Q149" s="184">
        <f>SUM(L149:P149)</f>
        <v>0</v>
      </c>
    </row>
    <row r="150" spans="1:17" x14ac:dyDescent="0.3">
      <c r="A150" s="191" t="s">
        <v>107</v>
      </c>
      <c r="B150" s="192"/>
      <c r="C150" s="189"/>
      <c r="D150" s="188"/>
      <c r="E150" s="188"/>
      <c r="F150" s="188"/>
      <c r="G150" s="189"/>
      <c r="H150" s="189"/>
      <c r="I150" s="189"/>
      <c r="J150" s="190"/>
      <c r="K150" s="67"/>
      <c r="L150" s="201">
        <v>0</v>
      </c>
      <c r="M150" s="202">
        <v>0</v>
      </c>
      <c r="N150" s="202">
        <v>0</v>
      </c>
      <c r="O150" s="202">
        <v>0</v>
      </c>
      <c r="P150" s="204">
        <v>0</v>
      </c>
      <c r="Q150" s="131">
        <f>SUM(L150:P150)</f>
        <v>0</v>
      </c>
    </row>
    <row r="151" spans="1:17" x14ac:dyDescent="0.3">
      <c r="A151" s="191" t="s">
        <v>108</v>
      </c>
      <c r="B151" s="192"/>
      <c r="C151" s="189"/>
      <c r="D151" s="188"/>
      <c r="E151" s="188"/>
      <c r="F151" s="188"/>
      <c r="G151" s="189"/>
      <c r="H151" s="189"/>
      <c r="I151" s="189"/>
      <c r="J151" s="190"/>
      <c r="K151" s="67"/>
      <c r="L151" s="201">
        <v>0</v>
      </c>
      <c r="M151" s="202">
        <v>0</v>
      </c>
      <c r="N151" s="202">
        <v>0</v>
      </c>
      <c r="O151" s="202">
        <v>0</v>
      </c>
      <c r="P151" s="204">
        <v>0</v>
      </c>
      <c r="Q151" s="131">
        <f>SUM(L151:P151)</f>
        <v>0</v>
      </c>
    </row>
    <row r="152" spans="1:17" x14ac:dyDescent="0.3">
      <c r="A152" s="193" t="s">
        <v>47</v>
      </c>
      <c r="B152" s="194"/>
      <c r="C152" s="189"/>
      <c r="D152" s="188"/>
      <c r="E152" s="188"/>
      <c r="F152" s="188"/>
      <c r="G152" s="189"/>
      <c r="H152" s="189"/>
      <c r="I152" s="189"/>
      <c r="J152" s="190"/>
      <c r="K152" s="67"/>
      <c r="L152" s="205">
        <v>0</v>
      </c>
      <c r="M152" s="206">
        <v>0</v>
      </c>
      <c r="N152" s="206">
        <v>0</v>
      </c>
      <c r="O152" s="206">
        <v>0</v>
      </c>
      <c r="P152" s="207">
        <v>0</v>
      </c>
      <c r="Q152" s="185">
        <f>SUM(L152:P152)</f>
        <v>0</v>
      </c>
    </row>
    <row r="153" spans="1:17" ht="15" thickBot="1" x14ac:dyDescent="0.35">
      <c r="A153" s="81"/>
      <c r="B153" s="81"/>
      <c r="C153" s="67"/>
      <c r="D153" s="39"/>
      <c r="E153" s="39"/>
      <c r="F153" s="39"/>
      <c r="G153" s="67"/>
      <c r="H153" s="67"/>
      <c r="I153" s="67"/>
      <c r="K153" s="67" t="s">
        <v>44</v>
      </c>
      <c r="L153" s="87">
        <f>SUM(L149:L152)</f>
        <v>0</v>
      </c>
      <c r="M153" s="88">
        <f>SUM(M149:M152)</f>
        <v>0</v>
      </c>
      <c r="N153" s="88">
        <f>SUM(N149:N152)</f>
        <v>0</v>
      </c>
      <c r="O153" s="88">
        <f>SUM(O149:O152)</f>
        <v>0</v>
      </c>
      <c r="P153" s="186">
        <f>SUM(P149:P152)</f>
        <v>0</v>
      </c>
      <c r="Q153" s="133">
        <f>SUM(L153:P153)</f>
        <v>0</v>
      </c>
    </row>
    <row r="154" spans="1:17" x14ac:dyDescent="0.3">
      <c r="A154" s="81" t="s">
        <v>21</v>
      </c>
      <c r="B154" s="81"/>
      <c r="C154" s="67"/>
      <c r="D154" s="39"/>
      <c r="E154" s="39"/>
      <c r="F154" s="39"/>
      <c r="G154" s="67"/>
      <c r="H154" s="67"/>
      <c r="I154" s="67"/>
      <c r="K154" s="67"/>
      <c r="L154" s="83"/>
      <c r="M154" s="83"/>
      <c r="N154" s="83"/>
      <c r="O154" s="83"/>
      <c r="P154" s="83"/>
      <c r="Q154" s="94"/>
    </row>
    <row r="155" spans="1:17" ht="15" thickBot="1" x14ac:dyDescent="0.35">
      <c r="A155" s="122" t="s">
        <v>45</v>
      </c>
      <c r="B155" s="81"/>
      <c r="C155" s="67"/>
      <c r="D155" s="39"/>
      <c r="E155" s="39"/>
      <c r="F155" s="39"/>
      <c r="G155" s="67"/>
      <c r="H155" s="67"/>
      <c r="I155" s="67"/>
      <c r="K155" s="67"/>
      <c r="L155" s="83"/>
      <c r="M155" s="83"/>
      <c r="N155" s="83"/>
      <c r="O155" s="83"/>
      <c r="P155" s="83"/>
      <c r="Q155" s="83"/>
    </row>
    <row r="156" spans="1:17" x14ac:dyDescent="0.3">
      <c r="A156" s="187"/>
      <c r="B156" s="188"/>
      <c r="C156" s="189"/>
      <c r="D156" s="188"/>
      <c r="E156" s="188"/>
      <c r="F156" s="195"/>
      <c r="G156" s="189"/>
      <c r="H156" s="189"/>
      <c r="I156" s="189"/>
      <c r="J156" s="190"/>
      <c r="K156" s="67"/>
      <c r="L156" s="199">
        <v>0</v>
      </c>
      <c r="M156" s="200">
        <v>0</v>
      </c>
      <c r="N156" s="200">
        <v>0</v>
      </c>
      <c r="O156" s="200">
        <v>0</v>
      </c>
      <c r="P156" s="203">
        <v>0</v>
      </c>
      <c r="Q156" s="84">
        <f>SUM(L156:P156)</f>
        <v>0</v>
      </c>
    </row>
    <row r="157" spans="1:17" x14ac:dyDescent="0.3">
      <c r="A157" s="187"/>
      <c r="B157" s="194"/>
      <c r="C157" s="189"/>
      <c r="D157" s="188"/>
      <c r="E157" s="188"/>
      <c r="F157" s="195"/>
      <c r="G157" s="189"/>
      <c r="H157" s="189"/>
      <c r="I157" s="189"/>
      <c r="J157" s="190"/>
      <c r="K157" s="67"/>
      <c r="L157" s="201">
        <v>0</v>
      </c>
      <c r="M157" s="202">
        <v>0</v>
      </c>
      <c r="N157" s="202">
        <v>0</v>
      </c>
      <c r="O157" s="202">
        <v>0</v>
      </c>
      <c r="P157" s="208">
        <v>0</v>
      </c>
      <c r="Q157" s="57">
        <f>SUM(L157:P157)</f>
        <v>0</v>
      </c>
    </row>
    <row r="158" spans="1:17" x14ac:dyDescent="0.3">
      <c r="A158" s="187"/>
      <c r="B158" s="188"/>
      <c r="C158" s="189"/>
      <c r="D158" s="188"/>
      <c r="E158" s="188"/>
      <c r="F158" s="188"/>
      <c r="G158" s="189"/>
      <c r="H158" s="189"/>
      <c r="I158" s="189"/>
      <c r="J158" s="190"/>
      <c r="K158" s="67"/>
      <c r="L158" s="205">
        <v>0</v>
      </c>
      <c r="M158" s="206">
        <v>0</v>
      </c>
      <c r="N158" s="206">
        <v>0</v>
      </c>
      <c r="O158" s="206">
        <v>0</v>
      </c>
      <c r="P158" s="209">
        <v>0</v>
      </c>
      <c r="Q158" s="57">
        <f>SUM(L158:P158)</f>
        <v>0</v>
      </c>
    </row>
    <row r="159" spans="1:17" x14ac:dyDescent="0.3">
      <c r="A159" s="92"/>
      <c r="B159" s="39"/>
      <c r="C159" s="67"/>
      <c r="D159" s="39"/>
      <c r="E159" s="39"/>
      <c r="F159" s="39"/>
      <c r="G159" s="67"/>
      <c r="H159" s="67"/>
      <c r="I159" s="67"/>
      <c r="K159" s="67" t="s">
        <v>58</v>
      </c>
      <c r="L159" s="120">
        <f>SUM(L156:L158)</f>
        <v>0</v>
      </c>
      <c r="M159" s="121">
        <f>SUM(M156:M158)</f>
        <v>0</v>
      </c>
      <c r="N159" s="121">
        <f>SUM(N156:N158)</f>
        <v>0</v>
      </c>
      <c r="O159" s="121">
        <f>SUM(O156:O158)</f>
        <v>0</v>
      </c>
      <c r="P159" s="130">
        <f>SUM(P156:P158)</f>
        <v>0</v>
      </c>
      <c r="Q159" s="70">
        <f>SUM(L159:P159)</f>
        <v>0</v>
      </c>
    </row>
    <row r="160" spans="1:17" x14ac:dyDescent="0.3">
      <c r="A160" s="81" t="s">
        <v>46</v>
      </c>
      <c r="B160" s="39"/>
      <c r="C160" s="67"/>
      <c r="D160" s="39"/>
      <c r="E160" s="39"/>
      <c r="F160" s="39"/>
      <c r="G160" s="67"/>
      <c r="H160" s="67"/>
      <c r="I160" s="67"/>
      <c r="K160" s="67"/>
      <c r="L160" s="85"/>
      <c r="M160" s="86"/>
      <c r="N160" s="86"/>
      <c r="O160" s="86"/>
      <c r="P160" s="131"/>
      <c r="Q160" s="57"/>
    </row>
    <row r="161" spans="1:17" x14ac:dyDescent="0.3">
      <c r="A161" s="192"/>
      <c r="B161" s="188"/>
      <c r="C161" s="189"/>
      <c r="D161" s="188"/>
      <c r="E161" s="188"/>
      <c r="F161" s="188"/>
      <c r="G161" s="189"/>
      <c r="H161" s="189"/>
      <c r="I161" s="189"/>
      <c r="J161" s="190"/>
      <c r="K161" s="67"/>
      <c r="L161" s="201">
        <v>0</v>
      </c>
      <c r="M161" s="202">
        <v>0</v>
      </c>
      <c r="N161" s="202">
        <v>0</v>
      </c>
      <c r="O161" s="202">
        <v>0</v>
      </c>
      <c r="P161" s="208">
        <v>0</v>
      </c>
      <c r="Q161" s="57">
        <f>SUM(L161:P161)</f>
        <v>0</v>
      </c>
    </row>
    <row r="162" spans="1:17" x14ac:dyDescent="0.3">
      <c r="A162" s="192"/>
      <c r="B162" s="188"/>
      <c r="C162" s="189"/>
      <c r="D162" s="188"/>
      <c r="E162" s="188"/>
      <c r="F162" s="188"/>
      <c r="G162" s="189"/>
      <c r="H162" s="189"/>
      <c r="I162" s="189"/>
      <c r="J162" s="190"/>
      <c r="K162" s="67"/>
      <c r="L162" s="201">
        <v>0</v>
      </c>
      <c r="M162" s="202">
        <v>0</v>
      </c>
      <c r="N162" s="202">
        <v>0</v>
      </c>
      <c r="O162" s="202">
        <v>0</v>
      </c>
      <c r="P162" s="208">
        <v>0</v>
      </c>
      <c r="Q162" s="57">
        <f>SUM(L162:P162)</f>
        <v>0</v>
      </c>
    </row>
    <row r="163" spans="1:17" x14ac:dyDescent="0.3">
      <c r="A163" s="192"/>
      <c r="B163" s="188"/>
      <c r="C163" s="189"/>
      <c r="D163" s="188"/>
      <c r="E163" s="188"/>
      <c r="F163" s="188"/>
      <c r="G163" s="189"/>
      <c r="H163" s="189"/>
      <c r="I163" s="189"/>
      <c r="J163" s="190"/>
      <c r="K163" s="67"/>
      <c r="L163" s="201">
        <v>0</v>
      </c>
      <c r="M163" s="202">
        <v>0</v>
      </c>
      <c r="N163" s="202">
        <v>0</v>
      </c>
      <c r="O163" s="202">
        <v>0</v>
      </c>
      <c r="P163" s="208">
        <v>0</v>
      </c>
      <c r="Q163" s="57">
        <f>SUM(L163:P163)</f>
        <v>0</v>
      </c>
    </row>
    <row r="164" spans="1:17" x14ac:dyDescent="0.3">
      <c r="A164" s="92"/>
      <c r="B164" s="39"/>
      <c r="C164" s="95"/>
      <c r="D164" s="39"/>
      <c r="E164" s="95"/>
      <c r="F164" s="95"/>
      <c r="G164" s="95"/>
      <c r="H164" s="95"/>
      <c r="I164" s="95"/>
      <c r="K164" s="67" t="s">
        <v>59</v>
      </c>
      <c r="L164" s="68">
        <f>SUM(L161:L163)</f>
        <v>0</v>
      </c>
      <c r="M164" s="69">
        <f>SUM(M161:M163)</f>
        <v>0</v>
      </c>
      <c r="N164" s="69">
        <f>SUM(N161:N163)</f>
        <v>0</v>
      </c>
      <c r="O164" s="69">
        <f>SUM(O161:O163)</f>
        <v>0</v>
      </c>
      <c r="P164" s="183">
        <f>SUM(P161:P163)</f>
        <v>0</v>
      </c>
      <c r="Q164" s="70">
        <f>SUM(L164:P164)</f>
        <v>0</v>
      </c>
    </row>
    <row r="165" spans="1:17" x14ac:dyDescent="0.3">
      <c r="A165" s="81" t="s">
        <v>104</v>
      </c>
      <c r="B165" s="39"/>
      <c r="C165" s="67"/>
      <c r="D165" s="39"/>
      <c r="E165" s="39"/>
      <c r="F165" s="39"/>
      <c r="G165" s="67"/>
      <c r="H165" s="67"/>
      <c r="I165" s="67"/>
      <c r="K165" s="67"/>
      <c r="L165" s="85"/>
      <c r="M165" s="86"/>
      <c r="N165" s="86"/>
      <c r="O165" s="86"/>
      <c r="P165" s="131"/>
      <c r="Q165" s="57"/>
    </row>
    <row r="166" spans="1:17" x14ac:dyDescent="0.3">
      <c r="A166" s="192"/>
      <c r="B166" s="188"/>
      <c r="C166" s="189"/>
      <c r="D166" s="188"/>
      <c r="E166" s="188"/>
      <c r="F166" s="188"/>
      <c r="G166" s="189"/>
      <c r="H166" s="189"/>
      <c r="I166" s="189"/>
      <c r="J166" s="190"/>
      <c r="K166" s="67"/>
      <c r="L166" s="201">
        <v>0</v>
      </c>
      <c r="M166" s="202">
        <v>0</v>
      </c>
      <c r="N166" s="202">
        <v>0</v>
      </c>
      <c r="O166" s="202">
        <v>0</v>
      </c>
      <c r="P166" s="208">
        <v>0</v>
      </c>
      <c r="Q166" s="57">
        <f>SUM(L166:P166)</f>
        <v>0</v>
      </c>
    </row>
    <row r="167" spans="1:17" x14ac:dyDescent="0.3">
      <c r="A167" s="192"/>
      <c r="B167" s="188"/>
      <c r="C167" s="189"/>
      <c r="D167" s="188"/>
      <c r="E167" s="188"/>
      <c r="F167" s="188"/>
      <c r="G167" s="189"/>
      <c r="H167" s="189"/>
      <c r="I167" s="189"/>
      <c r="J167" s="190"/>
      <c r="K167" s="67"/>
      <c r="L167" s="201">
        <v>0</v>
      </c>
      <c r="M167" s="202">
        <v>0</v>
      </c>
      <c r="N167" s="202">
        <v>0</v>
      </c>
      <c r="O167" s="202">
        <v>0</v>
      </c>
      <c r="P167" s="208">
        <v>0</v>
      </c>
      <c r="Q167" s="57">
        <f>SUM(L167:P167)</f>
        <v>0</v>
      </c>
    </row>
    <row r="168" spans="1:17" x14ac:dyDescent="0.3">
      <c r="A168" s="192"/>
      <c r="B168" s="188"/>
      <c r="C168" s="189"/>
      <c r="D168" s="188"/>
      <c r="E168" s="188"/>
      <c r="F168" s="188"/>
      <c r="G168" s="189"/>
      <c r="H168" s="189"/>
      <c r="I168" s="189"/>
      <c r="J168" s="190"/>
      <c r="K168" s="67"/>
      <c r="L168" s="201">
        <v>0</v>
      </c>
      <c r="M168" s="202">
        <v>0</v>
      </c>
      <c r="N168" s="202">
        <v>0</v>
      </c>
      <c r="O168" s="202">
        <v>0</v>
      </c>
      <c r="P168" s="208">
        <v>0</v>
      </c>
      <c r="Q168" s="57">
        <f>SUM(L168:P168)</f>
        <v>0</v>
      </c>
    </row>
    <row r="169" spans="1:17" x14ac:dyDescent="0.3">
      <c r="A169" s="92"/>
      <c r="B169" s="39"/>
      <c r="C169" s="95"/>
      <c r="D169" s="39"/>
      <c r="E169" s="95"/>
      <c r="F169" s="95"/>
      <c r="G169" s="95"/>
      <c r="H169" s="95"/>
      <c r="I169" s="95"/>
      <c r="K169" s="67" t="s">
        <v>105</v>
      </c>
      <c r="L169" s="68">
        <f>SUM(L166:L168)</f>
        <v>0</v>
      </c>
      <c r="M169" s="69">
        <f>SUM(M166:M168)</f>
        <v>0</v>
      </c>
      <c r="N169" s="69">
        <f>SUM(N166:N168)</f>
        <v>0</v>
      </c>
      <c r="O169" s="69">
        <f>SUM(O166:O168)</f>
        <v>0</v>
      </c>
      <c r="P169" s="183">
        <f>SUM(P166:P168)</f>
        <v>0</v>
      </c>
      <c r="Q169" s="70">
        <f>SUM(L169:P169)</f>
        <v>0</v>
      </c>
    </row>
    <row r="170" spans="1:17" x14ac:dyDescent="0.3">
      <c r="A170" s="122" t="s">
        <v>47</v>
      </c>
      <c r="B170" s="39"/>
      <c r="C170" s="95"/>
      <c r="D170" s="39"/>
      <c r="E170" s="95"/>
      <c r="F170" s="95"/>
      <c r="G170" s="95"/>
      <c r="H170" s="95"/>
      <c r="I170" s="95"/>
      <c r="K170" s="95"/>
      <c r="L170" s="55"/>
      <c r="M170" s="56"/>
      <c r="N170" s="56"/>
      <c r="O170" s="56"/>
      <c r="P170" s="132"/>
      <c r="Q170" s="57"/>
    </row>
    <row r="171" spans="1:17" x14ac:dyDescent="0.3">
      <c r="A171" s="163" t="s">
        <v>88</v>
      </c>
      <c r="B171" s="93"/>
      <c r="C171" s="67"/>
      <c r="D171" s="39"/>
      <c r="E171" s="39"/>
      <c r="F171" s="39"/>
      <c r="G171" s="67"/>
      <c r="H171" s="67"/>
      <c r="I171" s="67"/>
      <c r="K171" s="67"/>
      <c r="L171" s="201">
        <v>0</v>
      </c>
      <c r="M171" s="202">
        <v>0</v>
      </c>
      <c r="N171" s="202">
        <v>0</v>
      </c>
      <c r="O171" s="202">
        <v>0</v>
      </c>
      <c r="P171" s="208">
        <v>0</v>
      </c>
      <c r="Q171" s="57">
        <f t="shared" ref="Q171:Q177" si="8">SUM(L171:P171)</f>
        <v>0</v>
      </c>
    </row>
    <row r="172" spans="1:17" x14ac:dyDescent="0.3">
      <c r="A172" s="164" t="s">
        <v>89</v>
      </c>
      <c r="B172" s="39"/>
      <c r="C172" s="95"/>
      <c r="D172" s="39"/>
      <c r="E172" s="95"/>
      <c r="F172" s="95"/>
      <c r="G172" s="95"/>
      <c r="H172" s="95"/>
      <c r="I172" s="95"/>
      <c r="K172" s="95"/>
      <c r="L172" s="210">
        <v>0</v>
      </c>
      <c r="M172" s="211">
        <v>0</v>
      </c>
      <c r="N172" s="211">
        <v>0</v>
      </c>
      <c r="O172" s="211">
        <v>0</v>
      </c>
      <c r="P172" s="212">
        <v>0</v>
      </c>
      <c r="Q172" s="57">
        <f t="shared" si="8"/>
        <v>0</v>
      </c>
    </row>
    <row r="173" spans="1:17" x14ac:dyDescent="0.3">
      <c r="A173" s="164" t="s">
        <v>90</v>
      </c>
      <c r="B173" s="39"/>
      <c r="C173" s="95"/>
      <c r="D173" s="39"/>
      <c r="E173" s="95"/>
      <c r="F173" s="95"/>
      <c r="G173" s="95"/>
      <c r="H173" s="95"/>
      <c r="I173" s="95"/>
      <c r="K173" s="95"/>
      <c r="L173" s="210">
        <v>0</v>
      </c>
      <c r="M173" s="211">
        <v>0</v>
      </c>
      <c r="N173" s="211">
        <v>0</v>
      </c>
      <c r="O173" s="211">
        <v>0</v>
      </c>
      <c r="P173" s="212">
        <v>0</v>
      </c>
      <c r="Q173" s="57">
        <f t="shared" si="8"/>
        <v>0</v>
      </c>
    </row>
    <row r="174" spans="1:17" x14ac:dyDescent="0.3">
      <c r="A174" s="196"/>
      <c r="B174" s="188"/>
      <c r="C174" s="197"/>
      <c r="D174" s="188"/>
      <c r="E174" s="197"/>
      <c r="F174" s="197"/>
      <c r="G174" s="197"/>
      <c r="H174" s="197"/>
      <c r="I174" s="197"/>
      <c r="J174" s="190"/>
      <c r="K174" s="95"/>
      <c r="L174" s="210">
        <v>0</v>
      </c>
      <c r="M174" s="211">
        <v>0</v>
      </c>
      <c r="N174" s="211">
        <v>0</v>
      </c>
      <c r="O174" s="211">
        <v>0</v>
      </c>
      <c r="P174" s="212">
        <v>0</v>
      </c>
      <c r="Q174" s="57">
        <f t="shared" si="8"/>
        <v>0</v>
      </c>
    </row>
    <row r="175" spans="1:17" x14ac:dyDescent="0.3">
      <c r="A175" s="190"/>
      <c r="B175" s="188"/>
      <c r="C175" s="197"/>
      <c r="D175" s="188"/>
      <c r="E175" s="197"/>
      <c r="F175" s="197"/>
      <c r="G175" s="197"/>
      <c r="H175" s="197"/>
      <c r="I175" s="197"/>
      <c r="J175" s="190"/>
      <c r="K175" s="95"/>
      <c r="L175" s="210">
        <v>0</v>
      </c>
      <c r="M175" s="211">
        <v>0</v>
      </c>
      <c r="N175" s="211">
        <v>0</v>
      </c>
      <c r="O175" s="211">
        <v>0</v>
      </c>
      <c r="P175" s="212">
        <v>0</v>
      </c>
      <c r="Q175" s="57">
        <f t="shared" si="8"/>
        <v>0</v>
      </c>
    </row>
    <row r="176" spans="1:17" ht="15" thickBot="1" x14ac:dyDescent="0.35">
      <c r="A176" s="92"/>
      <c r="B176" s="93"/>
      <c r="C176" s="67"/>
      <c r="D176" s="39"/>
      <c r="E176" s="39"/>
      <c r="F176" s="39"/>
      <c r="G176" s="67"/>
      <c r="H176" s="67"/>
      <c r="I176" s="67"/>
      <c r="K176" s="67" t="s">
        <v>61</v>
      </c>
      <c r="L176" s="87">
        <f>SUM(L171:L175)</f>
        <v>0</v>
      </c>
      <c r="M176" s="88">
        <f>SUM(M171:M175)</f>
        <v>0</v>
      </c>
      <c r="N176" s="88">
        <f>SUM(N171:N175)</f>
        <v>0</v>
      </c>
      <c r="O176" s="88">
        <f>SUM(O171:O175)</f>
        <v>0</v>
      </c>
      <c r="P176" s="133">
        <f>SUM(P171:P175)</f>
        <v>0</v>
      </c>
      <c r="Q176" s="97">
        <f t="shared" si="8"/>
        <v>0</v>
      </c>
    </row>
    <row r="177" spans="1:17" ht="15" thickBot="1" x14ac:dyDescent="0.35">
      <c r="A177" s="39"/>
      <c r="B177" s="39"/>
      <c r="C177" s="67"/>
      <c r="D177" s="39"/>
      <c r="E177" s="39"/>
      <c r="F177" s="39"/>
      <c r="G177" s="67"/>
      <c r="H177" s="67"/>
      <c r="I177" s="67"/>
      <c r="K177" s="67" t="s">
        <v>48</v>
      </c>
      <c r="L177" s="123">
        <f>L159+L164+L176+L169</f>
        <v>0</v>
      </c>
      <c r="M177" s="124">
        <f>M159+M164+M176+M169</f>
        <v>0</v>
      </c>
      <c r="N177" s="124">
        <f>N159+N164+N176+N169</f>
        <v>0</v>
      </c>
      <c r="O177" s="124">
        <f>O159+O164+O176+O169</f>
        <v>0</v>
      </c>
      <c r="P177" s="224">
        <f>P159+P164+P176+P169</f>
        <v>0</v>
      </c>
      <c r="Q177" s="125">
        <f t="shared" si="8"/>
        <v>0</v>
      </c>
    </row>
    <row r="178" spans="1:17" ht="15" thickBot="1" x14ac:dyDescent="0.35">
      <c r="A178" s="95"/>
      <c r="B178" s="95"/>
      <c r="C178" s="98"/>
      <c r="D178" s="95"/>
      <c r="E178" s="98"/>
      <c r="F178" s="98"/>
      <c r="G178" s="98"/>
      <c r="H178" s="98"/>
      <c r="I178" s="98"/>
      <c r="K178" s="99"/>
      <c r="L178" s="100"/>
      <c r="M178" s="100"/>
      <c r="N178" s="100"/>
      <c r="O178" s="100"/>
      <c r="P178" s="100"/>
      <c r="Q178" s="96"/>
    </row>
    <row r="179" spans="1:17" ht="15" thickBot="1" x14ac:dyDescent="0.35">
      <c r="A179" s="61"/>
      <c r="B179" s="61"/>
      <c r="C179" s="101"/>
      <c r="D179" s="39"/>
      <c r="E179" s="39"/>
      <c r="F179" s="39"/>
      <c r="G179" s="101"/>
      <c r="H179" s="101"/>
      <c r="I179" s="101"/>
      <c r="J179" s="162"/>
      <c r="K179" s="67" t="s">
        <v>95</v>
      </c>
      <c r="L179" s="102">
        <f>L177+L142+L132+L137+L147+L153</f>
        <v>0</v>
      </c>
      <c r="M179" s="103">
        <f>M177+M142+M132+M137+M147+M153</f>
        <v>0</v>
      </c>
      <c r="N179" s="103">
        <f>N177+N142+N132+N137+N147+N153</f>
        <v>0</v>
      </c>
      <c r="O179" s="103">
        <f>O177+O142+O132+O137+O147+O153</f>
        <v>0</v>
      </c>
      <c r="P179" s="129">
        <f>P177+P142+P132+P137+P147+P153</f>
        <v>0</v>
      </c>
      <c r="Q179" s="104">
        <f>SUM(L179:P179)</f>
        <v>0</v>
      </c>
    </row>
    <row r="180" spans="1:17" ht="15" thickBot="1" x14ac:dyDescent="0.35">
      <c r="A180" s="81" t="s">
        <v>49</v>
      </c>
      <c r="B180" s="81"/>
      <c r="C180" s="39"/>
      <c r="D180" s="39"/>
      <c r="E180" s="39"/>
      <c r="F180" s="39"/>
      <c r="G180" s="39"/>
      <c r="H180" s="39"/>
      <c r="I180" s="39"/>
      <c r="J180" s="162"/>
      <c r="K180" s="39"/>
      <c r="L180" s="50"/>
      <c r="M180" s="50"/>
      <c r="N180" s="50"/>
      <c r="O180" s="50"/>
      <c r="P180" s="50"/>
      <c r="Q180" s="50"/>
    </row>
    <row r="181" spans="1:17" ht="15" thickBot="1" x14ac:dyDescent="0.35">
      <c r="A181" s="39" t="s">
        <v>109</v>
      </c>
      <c r="B181" s="39"/>
      <c r="C181" s="39"/>
      <c r="D181" s="39"/>
      <c r="E181" s="39"/>
      <c r="F181" s="39"/>
      <c r="G181" s="39"/>
      <c r="H181" s="39"/>
      <c r="I181" s="39"/>
      <c r="J181" s="162"/>
      <c r="K181" s="39"/>
      <c r="L181" s="225">
        <f>(L179)-L137-L153-L171</f>
        <v>0</v>
      </c>
      <c r="M181" s="226">
        <f>(M179)-M137-M153-M171</f>
        <v>0</v>
      </c>
      <c r="N181" s="226">
        <f>(N179)-N137-N153-N171</f>
        <v>0</v>
      </c>
      <c r="O181" s="226">
        <f>(O179)-O137-O153-O171</f>
        <v>0</v>
      </c>
      <c r="P181" s="227">
        <f>(P179)-P137-P153-P171</f>
        <v>0</v>
      </c>
      <c r="Q181" s="105">
        <f>SUM(L181:P181)</f>
        <v>0</v>
      </c>
    </row>
    <row r="182" spans="1:17" ht="15.6" thickTop="1" thickBot="1" x14ac:dyDescent="0.35">
      <c r="A182" s="39" t="s">
        <v>113</v>
      </c>
      <c r="B182" s="39"/>
      <c r="C182" s="39"/>
      <c r="D182" s="198">
        <v>0.38500000000000001</v>
      </c>
      <c r="E182" s="188" t="s">
        <v>50</v>
      </c>
      <c r="F182" s="39"/>
      <c r="G182" s="39"/>
      <c r="H182" s="39"/>
      <c r="I182" s="39"/>
      <c r="J182" s="162"/>
      <c r="K182" s="39"/>
      <c r="L182" s="107">
        <f>L181*$D$182</f>
        <v>0</v>
      </c>
      <c r="M182" s="108">
        <f>M181*$D$182</f>
        <v>0</v>
      </c>
      <c r="N182" s="108">
        <f>N181*$D$182</f>
        <v>0</v>
      </c>
      <c r="O182" s="108">
        <f>O181*$D$182</f>
        <v>0</v>
      </c>
      <c r="P182" s="128">
        <f>P181*$D$182</f>
        <v>0</v>
      </c>
      <c r="Q182" s="109">
        <f>SUM(L182:P182)</f>
        <v>0</v>
      </c>
    </row>
    <row r="183" spans="1:17" ht="15" thickBot="1" x14ac:dyDescent="0.35">
      <c r="A183" s="39"/>
      <c r="B183" s="39"/>
      <c r="C183" s="39"/>
      <c r="D183" s="39"/>
      <c r="E183" s="39"/>
      <c r="F183" s="39"/>
      <c r="G183" s="39"/>
      <c r="H183" s="39"/>
      <c r="I183" s="39"/>
      <c r="J183" s="162"/>
      <c r="K183" s="39"/>
      <c r="L183" s="110"/>
      <c r="M183" s="110"/>
      <c r="N183" s="110"/>
      <c r="O183" s="110"/>
      <c r="P183" s="110"/>
      <c r="Q183" s="111"/>
    </row>
    <row r="184" spans="1:17" ht="15.6" thickTop="1" thickBot="1" x14ac:dyDescent="0.35">
      <c r="A184" s="39"/>
      <c r="B184" s="39"/>
      <c r="C184" s="112"/>
      <c r="D184" s="159"/>
      <c r="E184" s="159"/>
      <c r="F184" s="47"/>
      <c r="G184" s="112"/>
      <c r="H184" s="112"/>
      <c r="I184" s="112"/>
      <c r="J184" s="162"/>
      <c r="K184" s="113" t="s">
        <v>96</v>
      </c>
      <c r="L184" s="114">
        <f>L179+L182</f>
        <v>0</v>
      </c>
      <c r="M184" s="115">
        <f>M179+M182</f>
        <v>0</v>
      </c>
      <c r="N184" s="116">
        <f>N179+N182</f>
        <v>0</v>
      </c>
      <c r="O184" s="116">
        <f>O179+O182</f>
        <v>0</v>
      </c>
      <c r="P184" s="116">
        <f>P179+P182</f>
        <v>0</v>
      </c>
      <c r="Q184" s="117">
        <f>SUM(L184:P184)</f>
        <v>0</v>
      </c>
    </row>
    <row r="185" spans="1:17" ht="15.6" thickTop="1" thickBot="1" x14ac:dyDescent="0.35">
      <c r="A185" s="81" t="s">
        <v>80</v>
      </c>
      <c r="B185" s="81"/>
      <c r="C185" s="39"/>
      <c r="D185" s="39"/>
      <c r="E185" s="39"/>
      <c r="F185" s="39"/>
      <c r="G185" s="39"/>
      <c r="H185" s="39"/>
      <c r="I185" s="39"/>
      <c r="J185" s="162"/>
      <c r="K185" s="39"/>
      <c r="L185" s="50"/>
      <c r="M185" s="50"/>
      <c r="N185" s="50"/>
      <c r="O185" s="50"/>
      <c r="P185" s="50"/>
      <c r="Q185" s="50"/>
    </row>
    <row r="186" spans="1:17" ht="15" thickBot="1" x14ac:dyDescent="0.35">
      <c r="A186" s="39" t="s">
        <v>110</v>
      </c>
      <c r="B186" s="81"/>
      <c r="C186" s="39"/>
      <c r="D186" s="39"/>
      <c r="E186" s="39"/>
      <c r="F186" s="39"/>
      <c r="G186" s="39"/>
      <c r="H186" s="39"/>
      <c r="I186" s="39"/>
      <c r="J186" s="162"/>
      <c r="K186" s="39"/>
      <c r="L186" s="228">
        <f>L179-L171-L153-L137</f>
        <v>0</v>
      </c>
      <c r="M186" s="229">
        <f>M179-M171-M153-M137</f>
        <v>0</v>
      </c>
      <c r="N186" s="229">
        <f>N179-N171-N153-N137</f>
        <v>0</v>
      </c>
      <c r="O186" s="229">
        <f>O179-O171-O153-O137</f>
        <v>0</v>
      </c>
      <c r="P186" s="230">
        <f>P179-P171-P153-P137</f>
        <v>0</v>
      </c>
      <c r="Q186" s="173">
        <f>SUM(L186:P186)</f>
        <v>0</v>
      </c>
    </row>
    <row r="187" spans="1:17" ht="15" thickBot="1" x14ac:dyDescent="0.35">
      <c r="A187" s="39" t="s">
        <v>111</v>
      </c>
      <c r="B187" s="39"/>
      <c r="C187" s="39"/>
      <c r="D187" s="198">
        <v>0.38500000000000001</v>
      </c>
      <c r="E187" s="188" t="s">
        <v>79</v>
      </c>
      <c r="F187" s="39"/>
      <c r="G187" s="39"/>
      <c r="H187" s="39"/>
      <c r="I187" s="39"/>
      <c r="J187" s="162"/>
      <c r="K187" s="39"/>
      <c r="L187" s="156">
        <f>(L186*$D$187)-L182</f>
        <v>0</v>
      </c>
      <c r="M187" s="157">
        <f>(M186*$D$187)-M182</f>
        <v>0</v>
      </c>
      <c r="N187" s="157">
        <f>(N186*$D$187)-N182</f>
        <v>0</v>
      </c>
      <c r="O187" s="157">
        <f>(O186*$D$187)-O182</f>
        <v>0</v>
      </c>
      <c r="P187" s="172">
        <f>(P186*$D$187)-P182</f>
        <v>0</v>
      </c>
      <c r="Q187" s="158">
        <f>SUM(L187:P187)</f>
        <v>0</v>
      </c>
    </row>
    <row r="188" spans="1:17" ht="15.6" thickTop="1" thickBot="1" x14ac:dyDescent="0.35">
      <c r="A188" s="39"/>
      <c r="B188" s="39"/>
      <c r="C188" s="39"/>
      <c r="D188" s="106"/>
      <c r="E188" s="39"/>
      <c r="F188" s="39"/>
      <c r="G188" s="39"/>
      <c r="H188" s="39"/>
      <c r="I188" s="39"/>
      <c r="J188" s="162"/>
      <c r="K188" s="39"/>
      <c r="L188" s="171"/>
      <c r="M188" s="171"/>
      <c r="N188" s="171"/>
      <c r="O188" s="171"/>
      <c r="P188" s="171"/>
      <c r="Q188" s="171"/>
    </row>
    <row r="189" spans="1:17" ht="15.6" thickTop="1" thickBot="1" x14ac:dyDescent="0.35">
      <c r="A189" s="39"/>
      <c r="B189" s="39"/>
      <c r="C189" s="112"/>
      <c r="D189" s="159"/>
      <c r="E189" s="159"/>
      <c r="F189" s="47"/>
      <c r="G189" s="112"/>
      <c r="H189" s="112"/>
      <c r="I189" s="112"/>
      <c r="J189" s="162"/>
      <c r="K189" s="113" t="s">
        <v>51</v>
      </c>
      <c r="L189" s="114">
        <f>L187+L184</f>
        <v>0</v>
      </c>
      <c r="M189" s="115">
        <f>M187+M184</f>
        <v>0</v>
      </c>
      <c r="N189" s="115">
        <f>N187+N184</f>
        <v>0</v>
      </c>
      <c r="O189" s="115">
        <f>O187+O184</f>
        <v>0</v>
      </c>
      <c r="P189" s="116">
        <f>P187+P184</f>
        <v>0</v>
      </c>
      <c r="Q189" s="117">
        <f>SUM(L189:P189)</f>
        <v>0</v>
      </c>
    </row>
    <row r="190" spans="1:17" ht="15" thickTop="1" x14ac:dyDescent="0.3">
      <c r="J190" s="162"/>
      <c r="K190" s="162"/>
      <c r="L190" s="162"/>
    </row>
    <row r="191" spans="1:17" x14ac:dyDescent="0.3">
      <c r="J191" s="162"/>
      <c r="K191" s="162"/>
      <c r="L191" s="162"/>
    </row>
    <row r="192" spans="1:17" x14ac:dyDescent="0.3">
      <c r="J192" s="162"/>
      <c r="K192" s="162"/>
      <c r="L192" s="162"/>
    </row>
  </sheetData>
  <sheetProtection algorithmName="SHA-512" hashValue="PdcKaKDYS6vj31Rp1404irIN30+0srPrpLBFyBLk8kw3QlkImkwsmsQgeqao85gP8KqZIc7U0b1cZbB9EZX2gw==" saltValue="NbpVaUaLgtWWKiZybJOyjg==" spinCount="100000" sheet="1" objects="1" scenarios="1" formatCells="0" formatColumns="0" formatRows="0"/>
  <mergeCells count="10">
    <mergeCell ref="D2:Q2"/>
    <mergeCell ref="D5:Q5"/>
    <mergeCell ref="D4:Q4"/>
    <mergeCell ref="D3:Q3"/>
    <mergeCell ref="D1:Q1"/>
    <mergeCell ref="A5:C5"/>
    <mergeCell ref="A4:C4"/>
    <mergeCell ref="A3:C3"/>
    <mergeCell ref="A2:C2"/>
    <mergeCell ref="A1:C1"/>
  </mergeCells>
  <pageMargins left="0.7" right="0.7" top="0.75" bottom="0.75" header="0.3" footer="0.3"/>
  <pageSetup scale="61" fitToHeight="0" orientation="portrait" r:id="rId1"/>
  <rowBreaks count="1" manualBreakCount="1">
    <brk id="73" max="15" man="1"/>
  </rowBreaks>
  <colBreaks count="1" manualBreakCount="1">
    <brk id="17" max="1048575" man="1"/>
  </colBreaks>
  <ignoredErrors>
    <ignoredError sqref="Q13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8"/>
  <sheetViews>
    <sheetView workbookViewId="0">
      <selection activeCell="S21" sqref="S21"/>
    </sheetView>
  </sheetViews>
  <sheetFormatPr defaultRowHeight="14.4" x14ac:dyDescent="0.3"/>
  <cols>
    <col min="1" max="1" width="7" customWidth="1"/>
    <col min="2" max="2" width="10.6640625" customWidth="1"/>
    <col min="5" max="5" width="7" customWidth="1"/>
    <col min="6" max="6" width="5.5546875" customWidth="1"/>
    <col min="7" max="7" width="4.44140625" customWidth="1"/>
    <col min="8" max="8" width="2.33203125" customWidth="1"/>
    <col min="9" max="9" width="7" customWidth="1"/>
    <col min="10" max="10" width="11.109375" customWidth="1"/>
    <col min="12" max="12" width="9" customWidth="1"/>
    <col min="13" max="13" width="7.5546875" customWidth="1"/>
    <col min="14" max="14" width="6" customWidth="1"/>
    <col min="15" max="15" width="4" customWidth="1"/>
  </cols>
  <sheetData>
    <row r="1" spans="1:15" x14ac:dyDescent="0.3">
      <c r="A1" s="152" t="s">
        <v>103</v>
      </c>
      <c r="B1" s="153"/>
      <c r="C1" s="153"/>
      <c r="D1" s="153"/>
      <c r="E1" s="153"/>
      <c r="F1" s="153"/>
      <c r="G1" s="153"/>
      <c r="H1" s="153"/>
      <c r="I1" s="153"/>
      <c r="J1" s="153"/>
      <c r="K1" s="153"/>
      <c r="L1" s="153"/>
      <c r="M1" s="153"/>
      <c r="N1" s="153"/>
      <c r="O1" s="153"/>
    </row>
    <row r="2" spans="1:15" x14ac:dyDescent="0.3">
      <c r="A2" s="134"/>
      <c r="B2" s="135" t="s">
        <v>62</v>
      </c>
      <c r="C2" s="249" t="s">
        <v>63</v>
      </c>
      <c r="D2" s="249"/>
      <c r="E2" s="249"/>
      <c r="F2" s="249"/>
      <c r="G2" s="250"/>
      <c r="H2" s="154"/>
      <c r="I2" s="134"/>
      <c r="J2" s="135" t="s">
        <v>62</v>
      </c>
      <c r="K2" s="249" t="s">
        <v>63</v>
      </c>
      <c r="L2" s="249"/>
      <c r="M2" s="249"/>
      <c r="N2" s="249"/>
      <c r="O2" s="250"/>
    </row>
    <row r="3" spans="1:15" x14ac:dyDescent="0.3">
      <c r="A3" s="136"/>
      <c r="B3" s="137" t="s">
        <v>64</v>
      </c>
      <c r="C3" s="213"/>
      <c r="D3" s="138"/>
      <c r="E3" s="138"/>
      <c r="F3" s="138"/>
      <c r="G3" s="139"/>
      <c r="H3" s="154"/>
      <c r="I3" s="136"/>
      <c r="J3" s="137" t="s">
        <v>64</v>
      </c>
      <c r="K3" s="213"/>
      <c r="L3" s="138"/>
      <c r="M3" s="138"/>
      <c r="N3" s="138"/>
      <c r="O3" s="139"/>
    </row>
    <row r="4" spans="1:15" x14ac:dyDescent="0.3">
      <c r="A4" s="136"/>
      <c r="B4" s="137" t="s">
        <v>65</v>
      </c>
      <c r="C4" s="214"/>
      <c r="D4" s="138"/>
      <c r="E4" s="138"/>
      <c r="F4" s="138"/>
      <c r="G4" s="139"/>
      <c r="H4" s="154"/>
      <c r="I4" s="136"/>
      <c r="J4" s="137" t="s">
        <v>65</v>
      </c>
      <c r="K4" s="214"/>
      <c r="L4" s="138"/>
      <c r="M4" s="138"/>
      <c r="N4" s="138"/>
      <c r="O4" s="139"/>
    </row>
    <row r="5" spans="1:15" ht="45.75" customHeight="1" x14ac:dyDescent="0.3">
      <c r="A5" s="251" t="s">
        <v>66</v>
      </c>
      <c r="B5" s="252"/>
      <c r="C5" s="215">
        <f>55+7</f>
        <v>62</v>
      </c>
      <c r="D5" s="247" t="s">
        <v>99</v>
      </c>
      <c r="E5" s="247"/>
      <c r="F5" s="247"/>
      <c r="G5" s="248"/>
      <c r="H5" s="154"/>
      <c r="I5" s="253" t="s">
        <v>66</v>
      </c>
      <c r="J5" s="254"/>
      <c r="K5" s="215">
        <f>55+7</f>
        <v>62</v>
      </c>
      <c r="L5" s="247" t="s">
        <v>99</v>
      </c>
      <c r="M5" s="247"/>
      <c r="N5" s="247"/>
      <c r="O5" s="248"/>
    </row>
    <row r="6" spans="1:15" x14ac:dyDescent="0.3">
      <c r="A6" s="136"/>
      <c r="B6" s="137" t="s">
        <v>67</v>
      </c>
      <c r="C6" s="138"/>
      <c r="D6" s="141">
        <f>C3*C4*C5</f>
        <v>0</v>
      </c>
      <c r="E6" s="247"/>
      <c r="F6" s="247"/>
      <c r="G6" s="248"/>
      <c r="H6" s="154"/>
      <c r="I6" s="136"/>
      <c r="J6" s="137" t="s">
        <v>67</v>
      </c>
      <c r="K6" s="138"/>
      <c r="L6" s="141">
        <f>K3*K4*K5</f>
        <v>0</v>
      </c>
      <c r="M6" s="247" t="s">
        <v>98</v>
      </c>
      <c r="N6" s="247"/>
      <c r="O6" s="248"/>
    </row>
    <row r="7" spans="1:15" x14ac:dyDescent="0.3">
      <c r="A7" s="136"/>
      <c r="B7" s="137" t="s">
        <v>68</v>
      </c>
      <c r="C7" s="214">
        <v>0</v>
      </c>
      <c r="D7" s="138"/>
      <c r="E7" s="247"/>
      <c r="F7" s="247"/>
      <c r="G7" s="248"/>
      <c r="H7" s="153"/>
      <c r="I7" s="136"/>
      <c r="J7" s="137" t="s">
        <v>68</v>
      </c>
      <c r="K7" s="214">
        <v>0</v>
      </c>
      <c r="L7" s="138"/>
      <c r="M7" s="247"/>
      <c r="N7" s="247"/>
      <c r="O7" s="248"/>
    </row>
    <row r="8" spans="1:15" x14ac:dyDescent="0.3">
      <c r="A8" s="136"/>
      <c r="B8" s="137" t="s">
        <v>69</v>
      </c>
      <c r="C8" s="215">
        <v>0</v>
      </c>
      <c r="D8" s="140"/>
      <c r="E8" s="247" t="s">
        <v>85</v>
      </c>
      <c r="F8" s="247"/>
      <c r="G8" s="248"/>
      <c r="H8" s="153"/>
      <c r="I8" s="136"/>
      <c r="J8" s="137" t="s">
        <v>69</v>
      </c>
      <c r="K8" s="215">
        <v>0</v>
      </c>
      <c r="L8" s="140"/>
      <c r="M8" s="247" t="s">
        <v>85</v>
      </c>
      <c r="N8" s="247"/>
      <c r="O8" s="248"/>
    </row>
    <row r="9" spans="1:15" x14ac:dyDescent="0.3">
      <c r="A9" s="136"/>
      <c r="B9" s="137" t="s">
        <v>70</v>
      </c>
      <c r="C9" s="138"/>
      <c r="D9" s="141">
        <f>C3*C7*C8</f>
        <v>0</v>
      </c>
      <c r="E9" s="247"/>
      <c r="F9" s="247"/>
      <c r="G9" s="248"/>
      <c r="H9" s="153"/>
      <c r="I9" s="136"/>
      <c r="J9" s="137" t="s">
        <v>70</v>
      </c>
      <c r="K9" s="138"/>
      <c r="L9" s="142">
        <f>K3*K7*K8</f>
        <v>0</v>
      </c>
      <c r="M9" s="247"/>
      <c r="N9" s="247"/>
      <c r="O9" s="248"/>
    </row>
    <row r="10" spans="1:15" x14ac:dyDescent="0.3">
      <c r="A10" s="136"/>
      <c r="B10" s="137" t="s">
        <v>71</v>
      </c>
      <c r="C10" s="215">
        <v>0</v>
      </c>
      <c r="D10" s="140"/>
      <c r="E10" s="138"/>
      <c r="F10" s="138"/>
      <c r="G10" s="139"/>
      <c r="H10" s="154"/>
      <c r="I10" s="136"/>
      <c r="J10" s="137" t="s">
        <v>71</v>
      </c>
      <c r="K10" s="215">
        <v>0</v>
      </c>
      <c r="L10" s="140"/>
      <c r="M10" s="138"/>
      <c r="N10" s="138"/>
      <c r="O10" s="139"/>
    </row>
    <row r="11" spans="1:15" x14ac:dyDescent="0.3">
      <c r="A11" s="136"/>
      <c r="B11" s="137" t="s">
        <v>72</v>
      </c>
      <c r="C11" s="138"/>
      <c r="D11" s="141">
        <f>C3*C10</f>
        <v>0</v>
      </c>
      <c r="E11" s="138"/>
      <c r="F11" s="138"/>
      <c r="G11" s="139"/>
      <c r="H11" s="154"/>
      <c r="I11" s="136"/>
      <c r="J11" s="137" t="s">
        <v>72</v>
      </c>
      <c r="K11" s="138"/>
      <c r="L11" s="142">
        <f>K3*K10</f>
        <v>0</v>
      </c>
      <c r="M11" s="138"/>
      <c r="N11" s="138"/>
      <c r="O11" s="139"/>
    </row>
    <row r="12" spans="1:15" x14ac:dyDescent="0.3">
      <c r="A12" s="168" t="s">
        <v>97</v>
      </c>
      <c r="B12" s="138"/>
      <c r="C12" s="215">
        <v>0</v>
      </c>
      <c r="D12" s="140"/>
      <c r="E12" s="137" t="s">
        <v>65</v>
      </c>
      <c r="F12" s="216"/>
      <c r="G12" s="139"/>
      <c r="H12" s="154"/>
      <c r="I12" s="168" t="s">
        <v>97</v>
      </c>
      <c r="J12" s="138"/>
      <c r="K12" s="215">
        <v>0</v>
      </c>
      <c r="L12" s="140"/>
      <c r="M12" s="137" t="s">
        <v>65</v>
      </c>
      <c r="N12" s="216"/>
      <c r="O12" s="139"/>
    </row>
    <row r="13" spans="1:15" x14ac:dyDescent="0.3">
      <c r="A13" s="168"/>
      <c r="B13" s="138"/>
      <c r="C13" s="138"/>
      <c r="D13" s="141">
        <f>C12*F12</f>
        <v>0</v>
      </c>
      <c r="E13" s="138"/>
      <c r="F13" s="138"/>
      <c r="G13" s="139"/>
      <c r="H13" s="154"/>
      <c r="I13" s="168"/>
      <c r="J13" s="138"/>
      <c r="K13" s="138"/>
      <c r="L13" s="142">
        <f>K12*N12</f>
        <v>0</v>
      </c>
      <c r="M13" s="138"/>
      <c r="N13" s="138"/>
      <c r="O13" s="139"/>
    </row>
    <row r="14" spans="1:15" x14ac:dyDescent="0.3">
      <c r="A14" s="136"/>
      <c r="B14" s="137" t="s">
        <v>73</v>
      </c>
      <c r="C14" s="216"/>
      <c r="D14" s="142" t="s">
        <v>75</v>
      </c>
      <c r="E14" s="155">
        <v>0.57499999999999996</v>
      </c>
      <c r="F14" s="143" t="s">
        <v>74</v>
      </c>
      <c r="G14" s="139"/>
      <c r="H14" s="154"/>
      <c r="I14" s="136"/>
      <c r="J14" s="137" t="s">
        <v>73</v>
      </c>
      <c r="K14" s="216"/>
      <c r="L14" s="142" t="s">
        <v>75</v>
      </c>
      <c r="M14" s="155">
        <v>0.57499999999999996</v>
      </c>
      <c r="N14" s="143" t="s">
        <v>74</v>
      </c>
      <c r="O14" s="139"/>
    </row>
    <row r="15" spans="1:15" x14ac:dyDescent="0.3">
      <c r="A15" s="136"/>
      <c r="B15" s="137"/>
      <c r="C15" s="138"/>
      <c r="D15" s="144">
        <f>C14*E14</f>
        <v>0</v>
      </c>
      <c r="E15" s="138"/>
      <c r="F15" s="138"/>
      <c r="G15" s="139"/>
      <c r="H15" s="154"/>
      <c r="I15" s="136"/>
      <c r="J15" s="137"/>
      <c r="K15" s="138"/>
      <c r="L15" s="144">
        <f>K14*M14</f>
        <v>0</v>
      </c>
      <c r="M15" s="138"/>
      <c r="N15" s="138"/>
      <c r="O15" s="139"/>
    </row>
    <row r="16" spans="1:15" x14ac:dyDescent="0.3">
      <c r="A16" s="136"/>
      <c r="B16" s="137" t="s">
        <v>86</v>
      </c>
      <c r="C16" s="215">
        <v>0</v>
      </c>
      <c r="D16" s="140"/>
      <c r="E16" s="138"/>
      <c r="F16" s="138"/>
      <c r="G16" s="139"/>
      <c r="H16" s="154"/>
      <c r="I16" s="136"/>
      <c r="J16" s="137" t="s">
        <v>86</v>
      </c>
      <c r="K16" s="215">
        <v>0</v>
      </c>
      <c r="L16" s="140"/>
      <c r="M16" s="138"/>
      <c r="N16" s="138"/>
      <c r="O16" s="139"/>
    </row>
    <row r="17" spans="1:15" x14ac:dyDescent="0.3">
      <c r="A17" s="136"/>
      <c r="C17" s="137" t="s">
        <v>87</v>
      </c>
      <c r="D17" s="141">
        <f>C3*C16</f>
        <v>0</v>
      </c>
      <c r="E17" s="138"/>
      <c r="F17" s="138"/>
      <c r="G17" s="139"/>
      <c r="H17" s="154"/>
      <c r="I17" s="136"/>
      <c r="K17" s="137" t="s">
        <v>87</v>
      </c>
      <c r="L17" s="141">
        <f>K3*K16</f>
        <v>0</v>
      </c>
      <c r="M17" s="138"/>
      <c r="N17" s="138"/>
      <c r="O17" s="139"/>
    </row>
    <row r="18" spans="1:15" ht="15" thickBot="1" x14ac:dyDescent="0.35">
      <c r="A18" s="145"/>
      <c r="B18" s="146"/>
      <c r="C18" s="147" t="s">
        <v>100</v>
      </c>
      <c r="D18" s="148">
        <f>D6+D9+D11+D13+D17+D15</f>
        <v>0</v>
      </c>
      <c r="E18" s="146"/>
      <c r="F18" s="146"/>
      <c r="G18" s="139"/>
      <c r="H18" s="153"/>
      <c r="I18" s="145"/>
      <c r="J18" s="146"/>
      <c r="K18" s="147" t="s">
        <v>100</v>
      </c>
      <c r="L18" s="148">
        <f>L6+L9+L11+L13+L17+L15</f>
        <v>0</v>
      </c>
      <c r="M18" s="146"/>
      <c r="N18" s="146"/>
      <c r="O18" s="139"/>
    </row>
    <row r="19" spans="1:15" ht="15" thickTop="1" x14ac:dyDescent="0.3">
      <c r="A19" s="149"/>
      <c r="B19" s="150"/>
      <c r="C19" s="150"/>
      <c r="D19" s="150"/>
      <c r="E19" s="150"/>
      <c r="F19" s="150"/>
      <c r="G19" s="151"/>
      <c r="H19" s="153"/>
      <c r="I19" s="149"/>
      <c r="J19" s="150"/>
      <c r="K19" s="150"/>
      <c r="L19" s="150"/>
      <c r="M19" s="150"/>
      <c r="N19" s="150"/>
      <c r="O19" s="151"/>
    </row>
    <row r="20" spans="1:15" x14ac:dyDescent="0.3">
      <c r="A20" s="153"/>
      <c r="B20" s="153"/>
      <c r="C20" s="153"/>
      <c r="D20" s="153"/>
      <c r="E20" s="153"/>
      <c r="F20" s="153"/>
      <c r="G20" s="153"/>
      <c r="H20" s="153"/>
      <c r="I20" s="153"/>
      <c r="J20" s="153"/>
      <c r="K20" s="153"/>
      <c r="L20" s="153"/>
      <c r="M20" s="153"/>
      <c r="N20" s="153"/>
      <c r="O20" s="153"/>
    </row>
    <row r="21" spans="1:15" x14ac:dyDescent="0.3">
      <c r="A21" s="134"/>
      <c r="B21" s="135" t="s">
        <v>62</v>
      </c>
      <c r="C21" s="249" t="s">
        <v>63</v>
      </c>
      <c r="D21" s="249"/>
      <c r="E21" s="249"/>
      <c r="F21" s="249"/>
      <c r="G21" s="250"/>
      <c r="H21" s="154"/>
      <c r="I21" s="134"/>
      <c r="J21" s="135" t="s">
        <v>62</v>
      </c>
      <c r="K21" s="249" t="s">
        <v>63</v>
      </c>
      <c r="L21" s="249"/>
      <c r="M21" s="249"/>
      <c r="N21" s="249"/>
      <c r="O21" s="250"/>
    </row>
    <row r="22" spans="1:15" x14ac:dyDescent="0.3">
      <c r="A22" s="136"/>
      <c r="B22" s="137" t="s">
        <v>64</v>
      </c>
      <c r="C22" s="213"/>
      <c r="D22" s="138"/>
      <c r="E22" s="138"/>
      <c r="F22" s="138"/>
      <c r="G22" s="139"/>
      <c r="H22" s="154"/>
      <c r="I22" s="136"/>
      <c r="J22" s="137" t="s">
        <v>64</v>
      </c>
      <c r="K22" s="213"/>
      <c r="L22" s="138"/>
      <c r="M22" s="138"/>
      <c r="N22" s="138"/>
      <c r="O22" s="139"/>
    </row>
    <row r="23" spans="1:15" x14ac:dyDescent="0.3">
      <c r="A23" s="136"/>
      <c r="B23" s="137" t="s">
        <v>65</v>
      </c>
      <c r="C23" s="214"/>
      <c r="D23" s="138"/>
      <c r="E23" s="138"/>
      <c r="F23" s="138"/>
      <c r="G23" s="139"/>
      <c r="H23" s="154"/>
      <c r="I23" s="136"/>
      <c r="J23" s="137" t="s">
        <v>65</v>
      </c>
      <c r="K23" s="214"/>
      <c r="L23" s="138"/>
      <c r="M23" s="138"/>
      <c r="N23" s="138"/>
      <c r="O23" s="139"/>
    </row>
    <row r="24" spans="1:15" ht="45" customHeight="1" x14ac:dyDescent="0.3">
      <c r="A24" s="251" t="s">
        <v>66</v>
      </c>
      <c r="B24" s="252"/>
      <c r="C24" s="215">
        <f>55+7</f>
        <v>62</v>
      </c>
      <c r="D24" s="247" t="s">
        <v>99</v>
      </c>
      <c r="E24" s="247"/>
      <c r="F24" s="247"/>
      <c r="G24" s="248"/>
      <c r="H24" s="154"/>
      <c r="I24" s="251" t="s">
        <v>66</v>
      </c>
      <c r="J24" s="252"/>
      <c r="K24" s="215">
        <f>55+7</f>
        <v>62</v>
      </c>
      <c r="L24" s="247" t="s">
        <v>99</v>
      </c>
      <c r="M24" s="247"/>
      <c r="N24" s="247"/>
      <c r="O24" s="248"/>
    </row>
    <row r="25" spans="1:15" x14ac:dyDescent="0.3">
      <c r="A25" s="136"/>
      <c r="B25" s="137" t="s">
        <v>67</v>
      </c>
      <c r="C25" s="138"/>
      <c r="D25" s="141">
        <f>C22*C23*C24</f>
        <v>0</v>
      </c>
      <c r="E25" s="247"/>
      <c r="F25" s="247"/>
      <c r="G25" s="248"/>
      <c r="H25" s="154"/>
      <c r="I25" s="136"/>
      <c r="J25" s="137" t="s">
        <v>67</v>
      </c>
      <c r="K25" s="138"/>
      <c r="L25" s="141">
        <f>K22*K23*K24</f>
        <v>0</v>
      </c>
      <c r="M25" s="247"/>
      <c r="N25" s="247"/>
      <c r="O25" s="248"/>
    </row>
    <row r="26" spans="1:15" x14ac:dyDescent="0.3">
      <c r="A26" s="136"/>
      <c r="B26" s="137" t="s">
        <v>68</v>
      </c>
      <c r="C26" s="214">
        <v>0</v>
      </c>
      <c r="D26" s="138"/>
      <c r="E26" s="247"/>
      <c r="F26" s="247"/>
      <c r="G26" s="248"/>
      <c r="H26" s="153"/>
      <c r="I26" s="136"/>
      <c r="J26" s="137" t="s">
        <v>68</v>
      </c>
      <c r="K26" s="214">
        <v>0</v>
      </c>
      <c r="L26" s="138"/>
      <c r="M26" s="247"/>
      <c r="N26" s="247"/>
      <c r="O26" s="248"/>
    </row>
    <row r="27" spans="1:15" x14ac:dyDescent="0.3">
      <c r="A27" s="136"/>
      <c r="B27" s="137" t="s">
        <v>69</v>
      </c>
      <c r="C27" s="215">
        <v>0</v>
      </c>
      <c r="E27" s="247" t="s">
        <v>85</v>
      </c>
      <c r="F27" s="247"/>
      <c r="G27" s="248"/>
      <c r="H27" s="153"/>
      <c r="I27" s="136"/>
      <c r="J27" s="137" t="s">
        <v>69</v>
      </c>
      <c r="K27" s="215">
        <v>0</v>
      </c>
      <c r="L27" s="140"/>
      <c r="M27" s="247" t="s">
        <v>85</v>
      </c>
      <c r="N27" s="247"/>
      <c r="O27" s="248"/>
    </row>
    <row r="28" spans="1:15" x14ac:dyDescent="0.3">
      <c r="A28" s="136"/>
      <c r="B28" s="137" t="s">
        <v>70</v>
      </c>
      <c r="C28" s="138"/>
      <c r="D28" s="141">
        <f>C22*C26*C27</f>
        <v>0</v>
      </c>
      <c r="E28" s="247"/>
      <c r="F28" s="247"/>
      <c r="G28" s="248"/>
      <c r="H28" s="153"/>
      <c r="I28" s="136"/>
      <c r="J28" s="137" t="s">
        <v>70</v>
      </c>
      <c r="K28" s="138"/>
      <c r="L28" s="141">
        <f>K22*K26*K27</f>
        <v>0</v>
      </c>
      <c r="M28" s="247"/>
      <c r="N28" s="247"/>
      <c r="O28" s="248"/>
    </row>
    <row r="29" spans="1:15" x14ac:dyDescent="0.3">
      <c r="A29" s="136"/>
      <c r="B29" s="137" t="s">
        <v>71</v>
      </c>
      <c r="C29" s="215">
        <v>0</v>
      </c>
      <c r="D29" s="140"/>
      <c r="E29" s="138"/>
      <c r="F29" s="138"/>
      <c r="G29" s="139"/>
      <c r="H29" s="154"/>
      <c r="I29" s="136"/>
      <c r="J29" s="137" t="s">
        <v>71</v>
      </c>
      <c r="K29" s="215">
        <v>0</v>
      </c>
      <c r="L29" s="140"/>
      <c r="M29" s="138"/>
      <c r="N29" s="138"/>
      <c r="O29" s="139"/>
    </row>
    <row r="30" spans="1:15" x14ac:dyDescent="0.3">
      <c r="A30" s="136"/>
      <c r="B30" s="137" t="s">
        <v>72</v>
      </c>
      <c r="C30" s="138"/>
      <c r="D30" s="141">
        <f>C22*C29</f>
        <v>0</v>
      </c>
      <c r="E30" s="138"/>
      <c r="F30" s="138"/>
      <c r="G30" s="139"/>
      <c r="H30" s="154"/>
      <c r="I30" s="136"/>
      <c r="J30" s="137" t="s">
        <v>72</v>
      </c>
      <c r="K30" s="138"/>
      <c r="L30" s="141">
        <f>K22*K29</f>
        <v>0</v>
      </c>
      <c r="M30" s="138"/>
      <c r="N30" s="138"/>
      <c r="O30" s="139"/>
    </row>
    <row r="31" spans="1:15" x14ac:dyDescent="0.3">
      <c r="A31" s="168" t="s">
        <v>97</v>
      </c>
      <c r="B31" s="138"/>
      <c r="C31" s="215">
        <v>0</v>
      </c>
      <c r="D31" s="140"/>
      <c r="E31" s="137" t="s">
        <v>65</v>
      </c>
      <c r="F31" s="216"/>
      <c r="G31" s="139"/>
      <c r="H31" s="154"/>
      <c r="I31" s="168" t="s">
        <v>97</v>
      </c>
      <c r="J31" s="138"/>
      <c r="K31" s="215">
        <v>0</v>
      </c>
      <c r="L31" s="140"/>
      <c r="M31" s="137" t="s">
        <v>65</v>
      </c>
      <c r="N31" s="216"/>
      <c r="O31" s="139"/>
    </row>
    <row r="32" spans="1:15" x14ac:dyDescent="0.3">
      <c r="A32" s="168"/>
      <c r="B32" s="138"/>
      <c r="C32" s="138"/>
      <c r="D32" s="141">
        <f>C31*F31</f>
        <v>0</v>
      </c>
      <c r="E32" s="138"/>
      <c r="F32" s="138"/>
      <c r="G32" s="139"/>
      <c r="H32" s="154"/>
      <c r="I32" s="168"/>
      <c r="J32" s="138"/>
      <c r="K32" s="138"/>
      <c r="L32" s="141">
        <f>K31*N31</f>
        <v>0</v>
      </c>
      <c r="M32" s="138"/>
      <c r="N32" s="138"/>
      <c r="O32" s="139"/>
    </row>
    <row r="33" spans="1:15" x14ac:dyDescent="0.3">
      <c r="A33" s="136"/>
      <c r="B33" s="137" t="s">
        <v>73</v>
      </c>
      <c r="C33" s="216"/>
      <c r="D33" s="142" t="s">
        <v>75</v>
      </c>
      <c r="E33" s="155">
        <v>0.57499999999999996</v>
      </c>
      <c r="F33" s="143" t="s">
        <v>74</v>
      </c>
      <c r="G33" s="139"/>
      <c r="H33" s="154"/>
      <c r="I33" s="136"/>
      <c r="J33" s="137" t="s">
        <v>73</v>
      </c>
      <c r="K33" s="216"/>
      <c r="L33" s="142" t="s">
        <v>75</v>
      </c>
      <c r="M33" s="155">
        <v>0.57499999999999996</v>
      </c>
      <c r="N33" s="143" t="s">
        <v>74</v>
      </c>
      <c r="O33" s="139"/>
    </row>
    <row r="34" spans="1:15" x14ac:dyDescent="0.3">
      <c r="A34" s="136"/>
      <c r="B34" s="137"/>
      <c r="C34" s="138"/>
      <c r="D34" s="144">
        <f>C33*E33</f>
        <v>0</v>
      </c>
      <c r="E34" s="138"/>
      <c r="F34" s="138"/>
      <c r="G34" s="139"/>
      <c r="H34" s="154"/>
      <c r="I34" s="136"/>
      <c r="J34" s="137"/>
      <c r="K34" s="138"/>
      <c r="L34" s="144">
        <f>K33*M33</f>
        <v>0</v>
      </c>
      <c r="M34" s="138"/>
      <c r="N34" s="138"/>
      <c r="O34" s="139"/>
    </row>
    <row r="35" spans="1:15" x14ac:dyDescent="0.3">
      <c r="A35" s="136"/>
      <c r="B35" s="137" t="s">
        <v>86</v>
      </c>
      <c r="C35" s="215">
        <v>0</v>
      </c>
      <c r="D35" s="140"/>
      <c r="E35" s="138"/>
      <c r="F35" s="138"/>
      <c r="G35" s="139"/>
      <c r="H35" s="154"/>
      <c r="I35" s="136"/>
      <c r="J35" s="137" t="s">
        <v>86</v>
      </c>
      <c r="K35" s="215">
        <v>0</v>
      </c>
      <c r="L35" s="140"/>
      <c r="M35" s="138"/>
      <c r="N35" s="138"/>
      <c r="O35" s="139"/>
    </row>
    <row r="36" spans="1:15" x14ac:dyDescent="0.3">
      <c r="A36" s="136"/>
      <c r="C36" s="137" t="s">
        <v>87</v>
      </c>
      <c r="D36" s="141">
        <f>C22*C35</f>
        <v>0</v>
      </c>
      <c r="E36" s="138"/>
      <c r="F36" s="138"/>
      <c r="G36" s="139"/>
      <c r="H36" s="154"/>
      <c r="I36" s="136"/>
      <c r="K36" s="137" t="s">
        <v>87</v>
      </c>
      <c r="L36" s="141">
        <f>K22*K35</f>
        <v>0</v>
      </c>
      <c r="M36" s="138"/>
      <c r="N36" s="138"/>
      <c r="O36" s="139"/>
    </row>
    <row r="37" spans="1:15" ht="15" thickBot="1" x14ac:dyDescent="0.35">
      <c r="A37" s="145"/>
      <c r="B37" s="146"/>
      <c r="C37" s="147" t="s">
        <v>100</v>
      </c>
      <c r="D37" s="148">
        <f>D25+D28+D30+D32+D36+D34</f>
        <v>0</v>
      </c>
      <c r="E37" s="146"/>
      <c r="F37" s="146"/>
      <c r="G37" s="139"/>
      <c r="H37" s="153"/>
      <c r="I37" s="145"/>
      <c r="J37" s="146"/>
      <c r="K37" s="147" t="s">
        <v>100</v>
      </c>
      <c r="L37" s="148">
        <f>L25+L28+L30+L32+L36+L34</f>
        <v>0</v>
      </c>
      <c r="M37" s="146"/>
      <c r="N37" s="146"/>
      <c r="O37" s="139"/>
    </row>
    <row r="38" spans="1:15" ht="15" thickTop="1" x14ac:dyDescent="0.3">
      <c r="A38" s="149"/>
      <c r="B38" s="150"/>
      <c r="C38" s="150"/>
      <c r="D38" s="150"/>
      <c r="E38" s="150"/>
      <c r="F38" s="150"/>
      <c r="G38" s="151"/>
      <c r="H38" s="153"/>
      <c r="I38" s="149"/>
      <c r="J38" s="150"/>
      <c r="K38" s="150"/>
      <c r="L38" s="150"/>
      <c r="M38" s="150"/>
      <c r="N38" s="150"/>
      <c r="O38" s="151"/>
    </row>
  </sheetData>
  <sheetProtection algorithmName="SHA-512" hashValue="2rEWal8qaaUbZzo72yltrMHkH77yOZkrNweNlqT3QrMc9AHUsQe5mDXpnKxnZwndDnNhhrgqz4U/d6b/4lF+MA==" saltValue="BtDOzawN2qdWuUtDqJy+6w==" spinCount="100000" sheet="1" objects="1" scenarios="1" formatCells="0" formatColumns="0" formatRows="0"/>
  <mergeCells count="20">
    <mergeCell ref="E27:G28"/>
    <mergeCell ref="M27:O28"/>
    <mergeCell ref="A24:B24"/>
    <mergeCell ref="D24:G24"/>
    <mergeCell ref="I24:J24"/>
    <mergeCell ref="L24:O24"/>
    <mergeCell ref="E25:G26"/>
    <mergeCell ref="M25:O26"/>
    <mergeCell ref="C2:G2"/>
    <mergeCell ref="K2:O2"/>
    <mergeCell ref="A5:B5"/>
    <mergeCell ref="D5:G5"/>
    <mergeCell ref="I5:J5"/>
    <mergeCell ref="L5:O5"/>
    <mergeCell ref="E6:G7"/>
    <mergeCell ref="M6:O7"/>
    <mergeCell ref="E8:G9"/>
    <mergeCell ref="M8:O9"/>
    <mergeCell ref="C21:G21"/>
    <mergeCell ref="K21:O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68"/>
  <sheetViews>
    <sheetView zoomScaleNormal="100" zoomScaleSheetLayoutView="100" workbookViewId="0">
      <selection sqref="A1:G1"/>
    </sheetView>
  </sheetViews>
  <sheetFormatPr defaultColWidth="11.44140625" defaultRowHeight="13.2" x14ac:dyDescent="0.25"/>
  <cols>
    <col min="1" max="1" width="17.109375" style="12" customWidth="1"/>
    <col min="2" max="2" width="1" style="12" customWidth="1"/>
    <col min="3" max="3" width="11.6640625" style="12" bestFit="1" customWidth="1"/>
    <col min="4" max="4" width="11" style="12" bestFit="1" customWidth="1"/>
    <col min="5" max="5" width="7.5546875" style="12" bestFit="1" customWidth="1"/>
    <col min="6" max="6" width="0.88671875" style="12" customWidth="1"/>
    <col min="7" max="7" width="11.6640625" style="12" bestFit="1" customWidth="1"/>
    <col min="8" max="8" width="11" style="12" bestFit="1" customWidth="1"/>
    <col min="9" max="9" width="7.5546875" style="12" bestFit="1" customWidth="1"/>
    <col min="10" max="10" width="1" style="12" customWidth="1"/>
    <col min="11" max="11" width="11.6640625" style="12" bestFit="1" customWidth="1"/>
    <col min="12" max="12" width="11" style="12" bestFit="1" customWidth="1"/>
    <col min="13" max="13" width="7.5546875" style="12" bestFit="1" customWidth="1"/>
    <col min="14" max="14" width="1" style="12" customWidth="1"/>
    <col min="15" max="15" width="11.6640625" style="12" bestFit="1" customWidth="1"/>
    <col min="16" max="16" width="11" style="12" bestFit="1" customWidth="1"/>
    <col min="17" max="17" width="7.5546875" style="12" bestFit="1" customWidth="1"/>
    <col min="18" max="18" width="1" style="12" customWidth="1"/>
    <col min="19" max="19" width="11.6640625" style="12" bestFit="1" customWidth="1"/>
    <col min="20" max="20" width="11" style="12" bestFit="1" customWidth="1"/>
    <col min="21" max="21" width="7.5546875" style="12" bestFit="1" customWidth="1"/>
    <col min="22" max="22" width="1" style="12" customWidth="1"/>
    <col min="23" max="16384" width="11.44140625" style="12"/>
  </cols>
  <sheetData>
    <row r="1" spans="1:22" s="3" customFormat="1" ht="14.25" customHeight="1" thickBot="1" x14ac:dyDescent="0.3">
      <c r="A1" s="257" t="s">
        <v>112</v>
      </c>
      <c r="B1" s="257"/>
      <c r="C1" s="257"/>
      <c r="D1" s="257"/>
      <c r="E1" s="257"/>
      <c r="F1" s="257"/>
      <c r="G1" s="257"/>
      <c r="H1" s="221" t="s">
        <v>60</v>
      </c>
      <c r="I1" s="221"/>
      <c r="J1" s="1"/>
      <c r="K1" s="1"/>
      <c r="L1" s="1"/>
      <c r="M1" s="2"/>
      <c r="N1" s="1"/>
      <c r="O1" s="1"/>
      <c r="P1" s="1"/>
      <c r="Q1" s="2"/>
      <c r="R1" s="1"/>
      <c r="S1" s="1"/>
      <c r="T1" s="1"/>
      <c r="U1" s="2"/>
      <c r="V1" s="1"/>
    </row>
    <row r="2" spans="1:22" s="3" customFormat="1" ht="14.25" customHeight="1" x14ac:dyDescent="0.25">
      <c r="A2" s="217"/>
      <c r="B2" s="4"/>
      <c r="C2" s="258" t="s">
        <v>0</v>
      </c>
      <c r="D2" s="258"/>
      <c r="E2" s="258"/>
      <c r="F2" s="5"/>
      <c r="G2" s="259" t="s">
        <v>1</v>
      </c>
      <c r="H2" s="258"/>
      <c r="I2" s="258"/>
      <c r="J2" s="5"/>
      <c r="K2" s="255" t="s">
        <v>2</v>
      </c>
      <c r="L2" s="255"/>
      <c r="M2" s="255"/>
      <c r="N2" s="5"/>
      <c r="O2" s="255" t="s">
        <v>3</v>
      </c>
      <c r="P2" s="255"/>
      <c r="Q2" s="255"/>
      <c r="R2" s="5"/>
      <c r="S2" s="255" t="s">
        <v>4</v>
      </c>
      <c r="T2" s="255"/>
      <c r="U2" s="255"/>
      <c r="V2" s="5"/>
    </row>
    <row r="3" spans="1:22" ht="14.25" customHeight="1" x14ac:dyDescent="0.25">
      <c r="A3" s="218"/>
      <c r="B3" s="4"/>
      <c r="C3" s="7" t="s">
        <v>5</v>
      </c>
      <c r="D3" s="8" t="s">
        <v>14</v>
      </c>
      <c r="E3" s="9"/>
      <c r="F3" s="8"/>
      <c r="G3" s="7" t="s">
        <v>5</v>
      </c>
      <c r="H3" s="8" t="str">
        <f>D3</f>
        <v>Acad. YR</v>
      </c>
      <c r="I3" s="10"/>
      <c r="J3" s="11"/>
      <c r="K3" s="7" t="s">
        <v>5</v>
      </c>
      <c r="L3" s="8" t="str">
        <f>D3</f>
        <v>Acad. YR</v>
      </c>
      <c r="M3" s="10"/>
      <c r="N3" s="11"/>
      <c r="O3" s="7" t="s">
        <v>5</v>
      </c>
      <c r="P3" s="8" t="str">
        <f>D3</f>
        <v>Acad. YR</v>
      </c>
      <c r="Q3" s="10"/>
      <c r="R3" s="11"/>
      <c r="S3" s="7" t="s">
        <v>5</v>
      </c>
      <c r="T3" s="8" t="str">
        <f>D3</f>
        <v>Acad. YR</v>
      </c>
      <c r="U3" s="10"/>
      <c r="V3" s="11"/>
    </row>
    <row r="4" spans="1:22" ht="14.25" customHeight="1" x14ac:dyDescent="0.25">
      <c r="A4" s="218"/>
      <c r="B4" s="4"/>
      <c r="C4" s="7" t="s">
        <v>7</v>
      </c>
      <c r="D4" s="8">
        <f>IF(D3="Cal. YR",2080,IF(D3="Acad. YR",1360,IF(D3="Fac. 12 mo.",1720)))</f>
        <v>1360</v>
      </c>
      <c r="E4" s="9"/>
      <c r="F4" s="8"/>
      <c r="G4" s="7" t="s">
        <v>7</v>
      </c>
      <c r="H4" s="8">
        <f>IF(H3="Cal. YR",2080,IF(H3="Acad. YR",1360,IF(H3="Fac. 12 mo.",1720)))</f>
        <v>1360</v>
      </c>
      <c r="I4" s="10"/>
      <c r="J4" s="11"/>
      <c r="K4" s="7" t="s">
        <v>7</v>
      </c>
      <c r="L4" s="8">
        <f>IF(L3="Cal. YR",2080,IF(L3="Acad. YR",1360,IF(L3="Fac. 12 mo.",1720)))</f>
        <v>1360</v>
      </c>
      <c r="M4" s="10"/>
      <c r="N4" s="11"/>
      <c r="O4" s="7" t="s">
        <v>7</v>
      </c>
      <c r="P4" s="8">
        <f>IF(P3="Cal. YR",2080,IF(P3="Acad. YR",1360,IF(P3="Fac. 12 mo.",1720)))</f>
        <v>1360</v>
      </c>
      <c r="Q4" s="10"/>
      <c r="R4" s="11"/>
      <c r="S4" s="7" t="s">
        <v>7</v>
      </c>
      <c r="T4" s="8">
        <f>IF(T3="Cal. YR",2080,IF(T3="Acad. YR",1360,IF(T3="Fac. 12 mo.",1720)))</f>
        <v>1360</v>
      </c>
      <c r="U4" s="10"/>
      <c r="V4" s="11"/>
    </row>
    <row r="5" spans="1:22" ht="14.25" customHeight="1" x14ac:dyDescent="0.25">
      <c r="A5" s="218"/>
      <c r="B5" s="4"/>
      <c r="C5" s="7" t="s">
        <v>8</v>
      </c>
      <c r="D5" s="8">
        <f>IF(D3="Cal. YR",12,IF(D3="Acad. YR",9,IF(D3="Fac. 12 mo.",12)))</f>
        <v>9</v>
      </c>
      <c r="E5" s="9"/>
      <c r="F5" s="8"/>
      <c r="G5" s="7" t="s">
        <v>8</v>
      </c>
      <c r="H5" s="8">
        <f>IF(H3="Cal. YR",12,IF(H3="Acad. YR",9,IF(H3="Fac. 12 mo.",12)))</f>
        <v>9</v>
      </c>
      <c r="I5" s="10"/>
      <c r="J5" s="11"/>
      <c r="K5" s="7" t="s">
        <v>8</v>
      </c>
      <c r="L5" s="8">
        <f>IF(L3="Cal. YR",12,IF(L3="Acad. YR",9,IF(L3="Fac. 12 mo.",12)))</f>
        <v>9</v>
      </c>
      <c r="M5" s="10"/>
      <c r="N5" s="11"/>
      <c r="O5" s="7" t="s">
        <v>8</v>
      </c>
      <c r="P5" s="8">
        <f>IF(P3="Cal. YR",12,IF(P3="Acad. YR",9,IF(P3="Fac. 12 mo.",12)))</f>
        <v>9</v>
      </c>
      <c r="Q5" s="10"/>
      <c r="R5" s="11"/>
      <c r="S5" s="7" t="s">
        <v>8</v>
      </c>
      <c r="T5" s="8">
        <f>IF(T3="Cal. YR",12,IF(T3="Acad. YR",9,IF(T3="Fac. 12 mo.",12)))</f>
        <v>9</v>
      </c>
      <c r="U5" s="10"/>
      <c r="V5" s="11"/>
    </row>
    <row r="6" spans="1:22" ht="14.25" customHeight="1" x14ac:dyDescent="0.25">
      <c r="A6" s="6"/>
      <c r="B6" s="4"/>
      <c r="C6" s="13" t="s">
        <v>9</v>
      </c>
      <c r="D6" s="119">
        <v>4.4999999999999998E-2</v>
      </c>
      <c r="E6" s="14"/>
      <c r="F6" s="15"/>
      <c r="G6" s="13" t="s">
        <v>9</v>
      </c>
      <c r="H6" s="119">
        <v>4.4999999999999998E-2</v>
      </c>
      <c r="I6" s="14"/>
      <c r="J6" s="16"/>
      <c r="K6" s="13" t="s">
        <v>9</v>
      </c>
      <c r="L6" s="119">
        <v>4.4999999999999998E-2</v>
      </c>
      <c r="M6" s="14"/>
      <c r="N6" s="16"/>
      <c r="O6" s="13" t="s">
        <v>9</v>
      </c>
      <c r="P6" s="119">
        <v>4.4999999999999998E-2</v>
      </c>
      <c r="Q6" s="14"/>
      <c r="R6" s="16"/>
      <c r="S6" s="13" t="s">
        <v>9</v>
      </c>
      <c r="T6" s="119">
        <v>4.4999999999999998E-2</v>
      </c>
      <c r="U6" s="14"/>
      <c r="V6" s="16"/>
    </row>
    <row r="7" spans="1:22" ht="14.25" customHeight="1" thickBot="1" x14ac:dyDescent="0.3">
      <c r="A7" s="6" t="s">
        <v>10</v>
      </c>
      <c r="B7" s="17"/>
      <c r="C7" s="18" t="s">
        <v>11</v>
      </c>
      <c r="D7" s="19" t="s">
        <v>12</v>
      </c>
      <c r="E7" s="20" t="s">
        <v>13</v>
      </c>
      <c r="F7" s="21"/>
      <c r="G7" s="18" t="s">
        <v>11</v>
      </c>
      <c r="H7" s="19" t="s">
        <v>12</v>
      </c>
      <c r="I7" s="20" t="s">
        <v>13</v>
      </c>
      <c r="J7" s="22"/>
      <c r="K7" s="18" t="s">
        <v>11</v>
      </c>
      <c r="L7" s="19" t="s">
        <v>12</v>
      </c>
      <c r="M7" s="20" t="s">
        <v>13</v>
      </c>
      <c r="N7" s="22"/>
      <c r="O7" s="18" t="s">
        <v>11</v>
      </c>
      <c r="P7" s="19" t="s">
        <v>12</v>
      </c>
      <c r="Q7" s="20" t="s">
        <v>13</v>
      </c>
      <c r="R7" s="22"/>
      <c r="S7" s="18" t="s">
        <v>11</v>
      </c>
      <c r="T7" s="19" t="s">
        <v>12</v>
      </c>
      <c r="U7" s="20" t="s">
        <v>13</v>
      </c>
      <c r="V7" s="22"/>
    </row>
    <row r="8" spans="1:22" ht="14.25" customHeight="1" thickBot="1" x14ac:dyDescent="0.3">
      <c r="A8" s="219"/>
      <c r="B8" s="17"/>
      <c r="C8" s="23">
        <f>SUM(A8*D6)+A8</f>
        <v>0</v>
      </c>
      <c r="D8" s="24">
        <f>SUM(C8/D4)</f>
        <v>0</v>
      </c>
      <c r="E8" s="25">
        <f>SUM(C8/D5)</f>
        <v>0</v>
      </c>
      <c r="F8" s="26"/>
      <c r="G8" s="23">
        <f>SUM(C8*H6)+C8</f>
        <v>0</v>
      </c>
      <c r="H8" s="24">
        <f>SUM(G8/H4)</f>
        <v>0</v>
      </c>
      <c r="I8" s="25">
        <f>SUM(G8/H5)</f>
        <v>0</v>
      </c>
      <c r="J8" s="27"/>
      <c r="K8" s="23">
        <f>SUM(G8*L6)+G8</f>
        <v>0</v>
      </c>
      <c r="L8" s="24">
        <f>SUM(K8/L4)</f>
        <v>0</v>
      </c>
      <c r="M8" s="25">
        <f>SUM(K8/L5)</f>
        <v>0</v>
      </c>
      <c r="N8" s="27"/>
      <c r="O8" s="23">
        <f>SUM(K8*P6)+K8</f>
        <v>0</v>
      </c>
      <c r="P8" s="24">
        <f>SUM(O8/P4)</f>
        <v>0</v>
      </c>
      <c r="Q8" s="25">
        <f>SUM(O8/P5)</f>
        <v>0</v>
      </c>
      <c r="R8" s="27"/>
      <c r="S8" s="23">
        <f>SUM(O8*T6)+O8</f>
        <v>0</v>
      </c>
      <c r="T8" s="24">
        <f>SUM(S8/T4)</f>
        <v>0</v>
      </c>
      <c r="U8" s="25">
        <f>SUM(S8/T5)</f>
        <v>0</v>
      </c>
      <c r="V8" s="27"/>
    </row>
    <row r="9" spans="1:22" ht="14.25" customHeight="1" x14ac:dyDescent="0.25">
      <c r="A9" s="28"/>
      <c r="B9" s="29"/>
    </row>
    <row r="10" spans="1:22" ht="14.25" customHeight="1" x14ac:dyDescent="0.25">
      <c r="A10" s="29"/>
      <c r="B10" s="29"/>
      <c r="C10" s="29"/>
      <c r="D10" s="29"/>
      <c r="E10" s="29"/>
      <c r="F10" s="29"/>
      <c r="G10" s="29"/>
      <c r="H10" s="29"/>
      <c r="I10" s="29"/>
      <c r="J10" s="29"/>
      <c r="K10" s="29"/>
      <c r="L10" s="29"/>
      <c r="M10" s="29"/>
      <c r="N10" s="29"/>
      <c r="O10" s="29"/>
      <c r="P10" s="29"/>
      <c r="Q10" s="29"/>
      <c r="R10" s="29"/>
      <c r="S10" s="29"/>
      <c r="T10" s="29"/>
      <c r="U10" s="29"/>
      <c r="V10" s="29"/>
    </row>
    <row r="11" spans="1:22" s="3" customFormat="1" ht="14.25" customHeight="1" thickBot="1" x14ac:dyDescent="0.3">
      <c r="A11" s="257" t="s">
        <v>112</v>
      </c>
      <c r="B11" s="257"/>
      <c r="C11" s="257"/>
      <c r="D11" s="257"/>
      <c r="E11" s="257"/>
      <c r="F11" s="257"/>
      <c r="G11" s="257"/>
      <c r="H11" s="221" t="s">
        <v>60</v>
      </c>
      <c r="I11" s="170"/>
      <c r="J11" s="1"/>
      <c r="K11" s="1"/>
      <c r="L11" s="1"/>
      <c r="M11" s="2"/>
      <c r="N11" s="1"/>
      <c r="O11" s="1"/>
      <c r="P11" s="1"/>
      <c r="Q11" s="2"/>
      <c r="R11" s="1"/>
      <c r="S11" s="1"/>
      <c r="T11" s="1"/>
      <c r="U11" s="2"/>
      <c r="V11" s="1"/>
    </row>
    <row r="12" spans="1:22" s="3" customFormat="1" ht="14.25" customHeight="1" x14ac:dyDescent="0.25">
      <c r="A12" s="217"/>
      <c r="B12" s="4"/>
      <c r="C12" s="255" t="s">
        <v>0</v>
      </c>
      <c r="D12" s="255"/>
      <c r="E12" s="255"/>
      <c r="F12" s="5"/>
      <c r="G12" s="256" t="s">
        <v>1</v>
      </c>
      <c r="H12" s="255"/>
      <c r="I12" s="255"/>
      <c r="J12" s="5"/>
      <c r="K12" s="255" t="s">
        <v>2</v>
      </c>
      <c r="L12" s="255"/>
      <c r="M12" s="255"/>
      <c r="N12" s="5"/>
      <c r="O12" s="255" t="s">
        <v>3</v>
      </c>
      <c r="P12" s="255"/>
      <c r="Q12" s="255"/>
      <c r="R12" s="5"/>
      <c r="S12" s="255" t="s">
        <v>4</v>
      </c>
      <c r="T12" s="255"/>
      <c r="U12" s="255"/>
      <c r="V12" s="5"/>
    </row>
    <row r="13" spans="1:22" ht="14.25" customHeight="1" x14ac:dyDescent="0.25">
      <c r="A13" s="218"/>
      <c r="B13" s="4"/>
      <c r="C13" s="7" t="s">
        <v>5</v>
      </c>
      <c r="D13" s="222" t="s">
        <v>14</v>
      </c>
      <c r="E13" s="9"/>
      <c r="F13" s="8"/>
      <c r="G13" s="7" t="s">
        <v>5</v>
      </c>
      <c r="H13" s="8" t="str">
        <f>D13</f>
        <v>Acad. YR</v>
      </c>
      <c r="I13" s="10"/>
      <c r="J13" s="11"/>
      <c r="K13" s="7" t="s">
        <v>5</v>
      </c>
      <c r="L13" s="8" t="str">
        <f>D13</f>
        <v>Acad. YR</v>
      </c>
      <c r="M13" s="10"/>
      <c r="N13" s="11"/>
      <c r="O13" s="7" t="s">
        <v>5</v>
      </c>
      <c r="P13" s="8" t="str">
        <f>D13</f>
        <v>Acad. YR</v>
      </c>
      <c r="Q13" s="10"/>
      <c r="R13" s="11"/>
      <c r="S13" s="7" t="s">
        <v>5</v>
      </c>
      <c r="T13" s="8" t="str">
        <f>D13</f>
        <v>Acad. YR</v>
      </c>
      <c r="U13" s="10"/>
      <c r="V13" s="11"/>
    </row>
    <row r="14" spans="1:22" ht="14.25" customHeight="1" x14ac:dyDescent="0.25">
      <c r="A14" s="218"/>
      <c r="B14" s="4"/>
      <c r="C14" s="7" t="s">
        <v>7</v>
      </c>
      <c r="D14" s="8">
        <f>IF(D13="Cal. YR",2080,IF(D13="Acad. YR",1360,IF(D13="Fac. 12 mo.",1720)))</f>
        <v>1360</v>
      </c>
      <c r="E14" s="9"/>
      <c r="F14" s="8"/>
      <c r="G14" s="7" t="s">
        <v>7</v>
      </c>
      <c r="H14" s="8">
        <f>IF(H13="Cal. YR",2080,IF(H13="Acad. YR",1360,IF(H13="Fac. 12 mo.",1720)))</f>
        <v>1360</v>
      </c>
      <c r="I14" s="10"/>
      <c r="J14" s="11"/>
      <c r="K14" s="7" t="s">
        <v>7</v>
      </c>
      <c r="L14" s="8">
        <f>IF(L13="Cal. YR",2080,IF(L13="Acad. YR",1360,IF(L13="Fac. 12 mo.",1720)))</f>
        <v>1360</v>
      </c>
      <c r="M14" s="10"/>
      <c r="N14" s="11"/>
      <c r="O14" s="7" t="s">
        <v>7</v>
      </c>
      <c r="P14" s="8">
        <f>IF(P13="Cal. YR",2080,IF(P13="Acad. YR",1360,IF(P13="Fac. 12 mo.",1720)))</f>
        <v>1360</v>
      </c>
      <c r="Q14" s="10"/>
      <c r="R14" s="11"/>
      <c r="S14" s="7" t="s">
        <v>7</v>
      </c>
      <c r="T14" s="8">
        <f>IF(T13="Cal. YR",2080,IF(T13="Acad. YR",1360,IF(T13="Fac. 12 mo.",1720)))</f>
        <v>1360</v>
      </c>
      <c r="U14" s="10"/>
      <c r="V14" s="11"/>
    </row>
    <row r="15" spans="1:22" ht="14.25" customHeight="1" x14ac:dyDescent="0.25">
      <c r="A15" s="218"/>
      <c r="B15" s="4"/>
      <c r="C15" s="7" t="s">
        <v>8</v>
      </c>
      <c r="D15" s="8">
        <f>IF(D13="Cal. YR",12,IF(D13="Acad. YR",9,IF(D13="Fac. 12 mo.",12)))</f>
        <v>9</v>
      </c>
      <c r="E15" s="9"/>
      <c r="F15" s="8"/>
      <c r="G15" s="7" t="s">
        <v>8</v>
      </c>
      <c r="H15" s="8">
        <f>IF(H13="Cal. YR",12,IF(H13="Acad. YR",9,IF(H13="Fac. 12 mo.",12)))</f>
        <v>9</v>
      </c>
      <c r="I15" s="10"/>
      <c r="J15" s="11"/>
      <c r="K15" s="7" t="s">
        <v>8</v>
      </c>
      <c r="L15" s="8">
        <f>IF(L13="Cal. YR",12,IF(L13="Acad. YR",9,IF(L13="Fac. 12 mo.",12)))</f>
        <v>9</v>
      </c>
      <c r="M15" s="10"/>
      <c r="N15" s="11"/>
      <c r="O15" s="7" t="s">
        <v>8</v>
      </c>
      <c r="P15" s="8">
        <f>IF(P13="Cal. YR",12,IF(P13="Acad. YR",9,IF(P13="Fac. 12 mo.",12)))</f>
        <v>9</v>
      </c>
      <c r="Q15" s="10"/>
      <c r="R15" s="11"/>
      <c r="S15" s="7" t="s">
        <v>8</v>
      </c>
      <c r="T15" s="8">
        <f>IF(T13="Cal. YR",12,IF(T13="Acad. YR",9,IF(T13="Fac. 12 mo.",12)))</f>
        <v>9</v>
      </c>
      <c r="U15" s="10"/>
      <c r="V15" s="11"/>
    </row>
    <row r="16" spans="1:22" ht="14.25" customHeight="1" x14ac:dyDescent="0.25">
      <c r="A16" s="6"/>
      <c r="B16" s="4"/>
      <c r="C16" s="13" t="s">
        <v>9</v>
      </c>
      <c r="D16" s="223">
        <v>4.4999999999999998E-2</v>
      </c>
      <c r="E16" s="14"/>
      <c r="F16" s="15"/>
      <c r="G16" s="13" t="s">
        <v>9</v>
      </c>
      <c r="H16" s="223">
        <v>4.4999999999999998E-2</v>
      </c>
      <c r="I16" s="14"/>
      <c r="J16" s="16"/>
      <c r="K16" s="13" t="s">
        <v>9</v>
      </c>
      <c r="L16" s="223">
        <v>4.4999999999999998E-2</v>
      </c>
      <c r="M16" s="14"/>
      <c r="N16" s="16"/>
      <c r="O16" s="13" t="s">
        <v>9</v>
      </c>
      <c r="P16" s="223">
        <v>4.4999999999999998E-2</v>
      </c>
      <c r="Q16" s="14"/>
      <c r="R16" s="16"/>
      <c r="S16" s="13" t="s">
        <v>9</v>
      </c>
      <c r="T16" s="223">
        <v>4.4999999999999998E-2</v>
      </c>
      <c r="U16" s="14"/>
      <c r="V16" s="16"/>
    </row>
    <row r="17" spans="1:22" ht="14.25" customHeight="1" thickBot="1" x14ac:dyDescent="0.3">
      <c r="A17" s="6" t="s">
        <v>10</v>
      </c>
      <c r="B17" s="17"/>
      <c r="C17" s="18" t="s">
        <v>11</v>
      </c>
      <c r="D17" s="19" t="s">
        <v>12</v>
      </c>
      <c r="E17" s="20" t="s">
        <v>13</v>
      </c>
      <c r="F17" s="21"/>
      <c r="G17" s="18" t="s">
        <v>11</v>
      </c>
      <c r="H17" s="19" t="s">
        <v>12</v>
      </c>
      <c r="I17" s="20" t="s">
        <v>13</v>
      </c>
      <c r="J17" s="22"/>
      <c r="K17" s="18" t="s">
        <v>11</v>
      </c>
      <c r="L17" s="19" t="s">
        <v>12</v>
      </c>
      <c r="M17" s="20" t="s">
        <v>13</v>
      </c>
      <c r="N17" s="22"/>
      <c r="O17" s="18" t="s">
        <v>11</v>
      </c>
      <c r="P17" s="19" t="s">
        <v>12</v>
      </c>
      <c r="Q17" s="20" t="s">
        <v>13</v>
      </c>
      <c r="R17" s="22"/>
      <c r="S17" s="18" t="s">
        <v>11</v>
      </c>
      <c r="T17" s="19" t="s">
        <v>12</v>
      </c>
      <c r="U17" s="20" t="s">
        <v>13</v>
      </c>
      <c r="V17" s="22"/>
    </row>
    <row r="18" spans="1:22" ht="14.25" customHeight="1" thickBot="1" x14ac:dyDescent="0.3">
      <c r="A18" s="219"/>
      <c r="B18" s="17"/>
      <c r="C18" s="23">
        <f>SUM(A18*D16)+A18</f>
        <v>0</v>
      </c>
      <c r="D18" s="24">
        <f>SUM(C18/D14)</f>
        <v>0</v>
      </c>
      <c r="E18" s="25">
        <f>SUM(C18/D15)</f>
        <v>0</v>
      </c>
      <c r="F18" s="26"/>
      <c r="G18" s="23">
        <f>SUM(C18*H16)+C18</f>
        <v>0</v>
      </c>
      <c r="H18" s="24">
        <f>SUM(G18/H14)</f>
        <v>0</v>
      </c>
      <c r="I18" s="25">
        <f>SUM(G18/H15)</f>
        <v>0</v>
      </c>
      <c r="J18" s="27"/>
      <c r="K18" s="23">
        <f>SUM(G18*L16)+G18</f>
        <v>0</v>
      </c>
      <c r="L18" s="24">
        <f>SUM(K18/L14)</f>
        <v>0</v>
      </c>
      <c r="M18" s="25">
        <f>SUM(K18/L15)</f>
        <v>0</v>
      </c>
      <c r="N18" s="27"/>
      <c r="O18" s="23">
        <f>SUM(K18*P16)+K18</f>
        <v>0</v>
      </c>
      <c r="P18" s="24">
        <f>SUM(O18/P14)</f>
        <v>0</v>
      </c>
      <c r="Q18" s="25">
        <f>SUM(O18/P15)</f>
        <v>0</v>
      </c>
      <c r="R18" s="27"/>
      <c r="S18" s="23">
        <f>SUM(O18*T16)+O18</f>
        <v>0</v>
      </c>
      <c r="T18" s="24">
        <f>SUM(S18/T14)</f>
        <v>0</v>
      </c>
      <c r="U18" s="25">
        <f>SUM(S18/T15)</f>
        <v>0</v>
      </c>
      <c r="V18" s="27"/>
    </row>
    <row r="21" spans="1:22" s="3" customFormat="1" ht="14.25" customHeight="1" thickBot="1" x14ac:dyDescent="0.3">
      <c r="A21" s="257" t="s">
        <v>112</v>
      </c>
      <c r="B21" s="257"/>
      <c r="C21" s="257"/>
      <c r="D21" s="257"/>
      <c r="E21" s="257"/>
      <c r="F21" s="257"/>
      <c r="G21" s="257"/>
      <c r="H21" s="221" t="s">
        <v>60</v>
      </c>
      <c r="I21" s="221"/>
      <c r="J21" s="1"/>
      <c r="K21" s="1"/>
      <c r="L21" s="1"/>
      <c r="M21" s="2"/>
      <c r="N21" s="1"/>
      <c r="O21" s="1"/>
      <c r="P21" s="1"/>
      <c r="Q21" s="2"/>
      <c r="R21" s="1"/>
      <c r="S21" s="1"/>
      <c r="T21" s="1"/>
      <c r="U21" s="2"/>
      <c r="V21" s="1"/>
    </row>
    <row r="22" spans="1:22" s="3" customFormat="1" ht="14.25" customHeight="1" x14ac:dyDescent="0.25">
      <c r="A22" s="217"/>
      <c r="B22" s="4"/>
      <c r="C22" s="255" t="s">
        <v>0</v>
      </c>
      <c r="D22" s="255"/>
      <c r="E22" s="255"/>
      <c r="F22" s="5"/>
      <c r="G22" s="256" t="s">
        <v>1</v>
      </c>
      <c r="H22" s="255"/>
      <c r="I22" s="255"/>
      <c r="J22" s="5"/>
      <c r="K22" s="255" t="s">
        <v>2</v>
      </c>
      <c r="L22" s="255"/>
      <c r="M22" s="255"/>
      <c r="N22" s="5"/>
      <c r="O22" s="255" t="s">
        <v>3</v>
      </c>
      <c r="P22" s="255"/>
      <c r="Q22" s="255"/>
      <c r="R22" s="5"/>
      <c r="S22" s="255" t="s">
        <v>4</v>
      </c>
      <c r="T22" s="255"/>
      <c r="U22" s="255"/>
      <c r="V22" s="5"/>
    </row>
    <row r="23" spans="1:22" ht="14.25" customHeight="1" x14ac:dyDescent="0.25">
      <c r="A23" s="218"/>
      <c r="B23" s="4"/>
      <c r="C23" s="7" t="s">
        <v>5</v>
      </c>
      <c r="D23" s="222" t="s">
        <v>14</v>
      </c>
      <c r="E23" s="9"/>
      <c r="F23" s="8"/>
      <c r="G23" s="7" t="s">
        <v>5</v>
      </c>
      <c r="H23" s="8" t="str">
        <f>D23</f>
        <v>Acad. YR</v>
      </c>
      <c r="I23" s="10"/>
      <c r="J23" s="11"/>
      <c r="K23" s="7" t="s">
        <v>5</v>
      </c>
      <c r="L23" s="8" t="str">
        <f>D23</f>
        <v>Acad. YR</v>
      </c>
      <c r="M23" s="10"/>
      <c r="N23" s="11"/>
      <c r="O23" s="7" t="s">
        <v>5</v>
      </c>
      <c r="P23" s="8" t="str">
        <f>D23</f>
        <v>Acad. YR</v>
      </c>
      <c r="Q23" s="10"/>
      <c r="R23" s="11"/>
      <c r="S23" s="7" t="s">
        <v>5</v>
      </c>
      <c r="T23" s="8" t="str">
        <f>D23</f>
        <v>Acad. YR</v>
      </c>
      <c r="U23" s="10"/>
      <c r="V23" s="11"/>
    </row>
    <row r="24" spans="1:22" ht="14.25" customHeight="1" x14ac:dyDescent="0.25">
      <c r="A24" s="218"/>
      <c r="B24" s="4"/>
      <c r="C24" s="7" t="s">
        <v>7</v>
      </c>
      <c r="D24" s="8">
        <f>IF(D23="Cal. YR",2080,IF(D23="Acad. YR",1360,IF(D23="Fac. 12 mo.",1720)))</f>
        <v>1360</v>
      </c>
      <c r="E24" s="9"/>
      <c r="F24" s="8"/>
      <c r="G24" s="7" t="s">
        <v>7</v>
      </c>
      <c r="H24" s="8">
        <f>IF(H23="Cal. YR",2080,IF(H23="Acad. YR",1360,IF(H23="Fac. 12 mo.",1720)))</f>
        <v>1360</v>
      </c>
      <c r="I24" s="10"/>
      <c r="J24" s="11"/>
      <c r="K24" s="7" t="s">
        <v>7</v>
      </c>
      <c r="L24" s="8">
        <f>IF(L23="Cal. YR",2080,IF(L23="Acad. YR",1360,IF(L23="Fac. 12 mo.",1720)))</f>
        <v>1360</v>
      </c>
      <c r="M24" s="10"/>
      <c r="N24" s="11"/>
      <c r="O24" s="7" t="s">
        <v>7</v>
      </c>
      <c r="P24" s="8">
        <f>IF(P23="Cal. YR",2080,IF(P23="Acad. YR",1360,IF(P23="Fac. 12 mo.",1720)))</f>
        <v>1360</v>
      </c>
      <c r="Q24" s="10"/>
      <c r="R24" s="11"/>
      <c r="S24" s="7" t="s">
        <v>7</v>
      </c>
      <c r="T24" s="8">
        <f>IF(T23="Cal. YR",2080,IF(T23="Acad. YR",1360,IF(T23="Fac. 12 mo.",1720)))</f>
        <v>1360</v>
      </c>
      <c r="U24" s="10"/>
      <c r="V24" s="11"/>
    </row>
    <row r="25" spans="1:22" ht="14.25" customHeight="1" x14ac:dyDescent="0.25">
      <c r="A25" s="218"/>
      <c r="B25" s="4"/>
      <c r="C25" s="7" t="s">
        <v>8</v>
      </c>
      <c r="D25" s="8">
        <f>IF(D23="Cal. YR",12,IF(D23="Acad. YR",9,IF(D23="Fac. 12 mo.",12)))</f>
        <v>9</v>
      </c>
      <c r="E25" s="9"/>
      <c r="F25" s="8"/>
      <c r="G25" s="7" t="s">
        <v>8</v>
      </c>
      <c r="H25" s="8">
        <f>IF(H23="Cal. YR",12,IF(H23="Acad. YR",9,IF(H23="Fac. 12 mo.",12)))</f>
        <v>9</v>
      </c>
      <c r="I25" s="10"/>
      <c r="J25" s="11"/>
      <c r="K25" s="7" t="s">
        <v>8</v>
      </c>
      <c r="L25" s="8">
        <f>IF(L23="Cal. YR",12,IF(L23="Acad. YR",9,IF(L23="Fac. 12 mo.",12)))</f>
        <v>9</v>
      </c>
      <c r="M25" s="10"/>
      <c r="N25" s="11"/>
      <c r="O25" s="7" t="s">
        <v>8</v>
      </c>
      <c r="P25" s="8">
        <f>IF(P23="Cal. YR",12,IF(P23="Acad. YR",9,IF(P23="Fac. 12 mo.",12)))</f>
        <v>9</v>
      </c>
      <c r="Q25" s="10"/>
      <c r="R25" s="11"/>
      <c r="S25" s="7" t="s">
        <v>8</v>
      </c>
      <c r="T25" s="8">
        <f>IF(T23="Cal. YR",12,IF(T23="Acad. YR",9,IF(T23="Fac. 12 mo.",12)))</f>
        <v>9</v>
      </c>
      <c r="U25" s="10"/>
      <c r="V25" s="11"/>
    </row>
    <row r="26" spans="1:22" ht="14.25" customHeight="1" x14ac:dyDescent="0.25">
      <c r="A26" s="6"/>
      <c r="B26" s="4"/>
      <c r="C26" s="13" t="s">
        <v>9</v>
      </c>
      <c r="D26" s="223">
        <v>4.4999999999999998E-2</v>
      </c>
      <c r="E26" s="14"/>
      <c r="F26" s="15"/>
      <c r="G26" s="13" t="s">
        <v>9</v>
      </c>
      <c r="H26" s="223">
        <v>4.4999999999999998E-2</v>
      </c>
      <c r="I26" s="14"/>
      <c r="J26" s="16"/>
      <c r="K26" s="13" t="s">
        <v>9</v>
      </c>
      <c r="L26" s="223">
        <v>4.4999999999999998E-2</v>
      </c>
      <c r="M26" s="14"/>
      <c r="N26" s="16"/>
      <c r="O26" s="13" t="s">
        <v>9</v>
      </c>
      <c r="P26" s="223">
        <v>4.4999999999999998E-2</v>
      </c>
      <c r="Q26" s="14"/>
      <c r="R26" s="16"/>
      <c r="S26" s="13" t="s">
        <v>9</v>
      </c>
      <c r="T26" s="223">
        <v>4.4999999999999998E-2</v>
      </c>
      <c r="U26" s="14"/>
      <c r="V26" s="16"/>
    </row>
    <row r="27" spans="1:22" ht="14.25" customHeight="1" thickBot="1" x14ac:dyDescent="0.3">
      <c r="A27" s="6" t="s">
        <v>10</v>
      </c>
      <c r="B27" s="17"/>
      <c r="C27" s="18" t="s">
        <v>11</v>
      </c>
      <c r="D27" s="19" t="s">
        <v>12</v>
      </c>
      <c r="E27" s="20" t="s">
        <v>13</v>
      </c>
      <c r="F27" s="21"/>
      <c r="G27" s="18" t="s">
        <v>11</v>
      </c>
      <c r="H27" s="19" t="s">
        <v>12</v>
      </c>
      <c r="I27" s="20" t="s">
        <v>13</v>
      </c>
      <c r="J27" s="22"/>
      <c r="K27" s="18" t="s">
        <v>11</v>
      </c>
      <c r="L27" s="19" t="s">
        <v>12</v>
      </c>
      <c r="M27" s="20" t="s">
        <v>13</v>
      </c>
      <c r="N27" s="22"/>
      <c r="O27" s="18" t="s">
        <v>11</v>
      </c>
      <c r="P27" s="19" t="s">
        <v>12</v>
      </c>
      <c r="Q27" s="20" t="s">
        <v>13</v>
      </c>
      <c r="R27" s="22"/>
      <c r="S27" s="18" t="s">
        <v>11</v>
      </c>
      <c r="T27" s="19" t="s">
        <v>12</v>
      </c>
      <c r="U27" s="20" t="s">
        <v>13</v>
      </c>
      <c r="V27" s="22"/>
    </row>
    <row r="28" spans="1:22" ht="14.25" customHeight="1" thickBot="1" x14ac:dyDescent="0.3">
      <c r="A28" s="220"/>
      <c r="B28" s="17"/>
      <c r="C28" s="23">
        <f>SUM(A28*D26)+A28</f>
        <v>0</v>
      </c>
      <c r="D28" s="24">
        <f>SUM(C28/D24)</f>
        <v>0</v>
      </c>
      <c r="E28" s="25">
        <f>SUM(C28/D25)</f>
        <v>0</v>
      </c>
      <c r="F28" s="26"/>
      <c r="G28" s="23">
        <f>SUM(C28*H26)+C28</f>
        <v>0</v>
      </c>
      <c r="H28" s="24">
        <f>SUM(G28/H24)</f>
        <v>0</v>
      </c>
      <c r="I28" s="25">
        <f>SUM(G28/H25)</f>
        <v>0</v>
      </c>
      <c r="J28" s="27"/>
      <c r="K28" s="23">
        <f>SUM(G28*L26)+G28</f>
        <v>0</v>
      </c>
      <c r="L28" s="24">
        <f>SUM(K28/L24)</f>
        <v>0</v>
      </c>
      <c r="M28" s="25">
        <f>SUM(K28/L25)</f>
        <v>0</v>
      </c>
      <c r="N28" s="27"/>
      <c r="O28" s="23">
        <f>SUM(K28*P26)+K28</f>
        <v>0</v>
      </c>
      <c r="P28" s="24">
        <f>SUM(O28/P24)</f>
        <v>0</v>
      </c>
      <c r="Q28" s="25">
        <f>SUM(O28/P25)</f>
        <v>0</v>
      </c>
      <c r="R28" s="27"/>
      <c r="S28" s="23">
        <f>SUM(O28*T26)+O28</f>
        <v>0</v>
      </c>
      <c r="T28" s="24">
        <f>SUM(S28/T24)</f>
        <v>0</v>
      </c>
      <c r="U28" s="25">
        <f>SUM(S28/T25)</f>
        <v>0</v>
      </c>
      <c r="V28" s="27"/>
    </row>
    <row r="31" spans="1:22" s="3" customFormat="1" ht="14.25" customHeight="1" thickBot="1" x14ac:dyDescent="0.3">
      <c r="A31" s="257" t="s">
        <v>112</v>
      </c>
      <c r="B31" s="257"/>
      <c r="C31" s="257"/>
      <c r="D31" s="257"/>
      <c r="E31" s="257"/>
      <c r="F31" s="257"/>
      <c r="G31" s="257"/>
      <c r="H31" s="221" t="s">
        <v>60</v>
      </c>
      <c r="I31" s="170"/>
      <c r="J31" s="1"/>
      <c r="K31" s="1"/>
      <c r="L31" s="1"/>
      <c r="M31" s="2"/>
      <c r="N31" s="1"/>
      <c r="O31" s="1"/>
      <c r="P31" s="1"/>
      <c r="Q31" s="2"/>
      <c r="R31" s="1"/>
      <c r="S31" s="1"/>
      <c r="T31" s="1"/>
      <c r="U31" s="2"/>
      <c r="V31" s="1"/>
    </row>
    <row r="32" spans="1:22" s="3" customFormat="1" ht="14.25" customHeight="1" x14ac:dyDescent="0.25">
      <c r="A32" s="217"/>
      <c r="B32" s="4"/>
      <c r="C32" s="255" t="s">
        <v>0</v>
      </c>
      <c r="D32" s="255"/>
      <c r="E32" s="255"/>
      <c r="F32" s="5"/>
      <c r="G32" s="256" t="s">
        <v>1</v>
      </c>
      <c r="H32" s="255"/>
      <c r="I32" s="255"/>
      <c r="J32" s="5"/>
      <c r="K32" s="255" t="s">
        <v>2</v>
      </c>
      <c r="L32" s="255"/>
      <c r="M32" s="255"/>
      <c r="N32" s="5"/>
      <c r="O32" s="255" t="s">
        <v>3</v>
      </c>
      <c r="P32" s="255"/>
      <c r="Q32" s="255"/>
      <c r="R32" s="5"/>
      <c r="S32" s="255" t="s">
        <v>4</v>
      </c>
      <c r="T32" s="255"/>
      <c r="U32" s="255"/>
      <c r="V32" s="5"/>
    </row>
    <row r="33" spans="1:22" ht="14.25" customHeight="1" x14ac:dyDescent="0.25">
      <c r="A33" s="218"/>
      <c r="B33" s="4"/>
      <c r="C33" s="7" t="s">
        <v>5</v>
      </c>
      <c r="D33" s="222" t="s">
        <v>14</v>
      </c>
      <c r="E33" s="9"/>
      <c r="F33" s="8"/>
      <c r="G33" s="7" t="s">
        <v>5</v>
      </c>
      <c r="H33" s="8" t="str">
        <f>D33</f>
        <v>Acad. YR</v>
      </c>
      <c r="I33" s="10"/>
      <c r="J33" s="11"/>
      <c r="K33" s="7" t="s">
        <v>5</v>
      </c>
      <c r="L33" s="8" t="str">
        <f>D33</f>
        <v>Acad. YR</v>
      </c>
      <c r="M33" s="10"/>
      <c r="N33" s="11"/>
      <c r="O33" s="7" t="s">
        <v>5</v>
      </c>
      <c r="P33" s="8" t="str">
        <f>D33</f>
        <v>Acad. YR</v>
      </c>
      <c r="Q33" s="10"/>
      <c r="R33" s="11"/>
      <c r="S33" s="7" t="s">
        <v>5</v>
      </c>
      <c r="T33" s="8" t="str">
        <f>D33</f>
        <v>Acad. YR</v>
      </c>
      <c r="U33" s="10"/>
      <c r="V33" s="11"/>
    </row>
    <row r="34" spans="1:22" ht="14.25" customHeight="1" x14ac:dyDescent="0.25">
      <c r="A34" s="218"/>
      <c r="B34" s="4"/>
      <c r="C34" s="7" t="s">
        <v>7</v>
      </c>
      <c r="D34" s="8">
        <f>IF(D33="Cal. YR",2080,IF(D33="Acad. YR",1360,IF(D33="Fac. 12 mo.",1720)))</f>
        <v>1360</v>
      </c>
      <c r="E34" s="9"/>
      <c r="F34" s="8"/>
      <c r="G34" s="7" t="s">
        <v>7</v>
      </c>
      <c r="H34" s="8">
        <f>IF(H33="Cal. YR",2080,IF(H33="Acad. YR",1360,IF(H33="Fac. 12 mo.",1720)))</f>
        <v>1360</v>
      </c>
      <c r="I34" s="10"/>
      <c r="J34" s="11"/>
      <c r="K34" s="7" t="s">
        <v>7</v>
      </c>
      <c r="L34" s="8">
        <f>IF(L33="Cal. YR",2080,IF(L33="Acad. YR",1360,IF(L33="Fac. 12 mo.",1720)))</f>
        <v>1360</v>
      </c>
      <c r="M34" s="10"/>
      <c r="N34" s="11"/>
      <c r="O34" s="7" t="s">
        <v>7</v>
      </c>
      <c r="P34" s="8">
        <f>IF(P33="Cal. YR",2080,IF(P33="Acad. YR",1360,IF(P33="Fac. 12 mo.",1720)))</f>
        <v>1360</v>
      </c>
      <c r="Q34" s="10"/>
      <c r="R34" s="11"/>
      <c r="S34" s="7" t="s">
        <v>7</v>
      </c>
      <c r="T34" s="8">
        <f>IF(T33="Cal. YR",2080,IF(T33="Acad. YR",1360,IF(T33="Fac. 12 mo.",1720)))</f>
        <v>1360</v>
      </c>
      <c r="U34" s="10"/>
      <c r="V34" s="11"/>
    </row>
    <row r="35" spans="1:22" ht="14.25" customHeight="1" x14ac:dyDescent="0.25">
      <c r="A35" s="218"/>
      <c r="B35" s="4"/>
      <c r="C35" s="7" t="s">
        <v>8</v>
      </c>
      <c r="D35" s="8">
        <f>IF(D33="Cal. YR",12,IF(D33="Acad. YR",9,IF(D33="Fac. 12 mo.",12)))</f>
        <v>9</v>
      </c>
      <c r="E35" s="9"/>
      <c r="F35" s="8"/>
      <c r="G35" s="7" t="s">
        <v>8</v>
      </c>
      <c r="H35" s="8">
        <f>IF(H33="Cal. YR",12,IF(H33="Acad. YR",9,IF(H33="Fac. 12 mo.",12)))</f>
        <v>9</v>
      </c>
      <c r="I35" s="10"/>
      <c r="J35" s="11"/>
      <c r="K35" s="7" t="s">
        <v>8</v>
      </c>
      <c r="L35" s="8">
        <f>IF(L33="Cal. YR",12,IF(L33="Acad. YR",9,IF(L33="Fac. 12 mo.",12)))</f>
        <v>9</v>
      </c>
      <c r="M35" s="10"/>
      <c r="N35" s="11"/>
      <c r="O35" s="7" t="s">
        <v>8</v>
      </c>
      <c r="P35" s="8">
        <f>IF(P33="Cal. YR",12,IF(P33="Acad. YR",9,IF(P33="Fac. 12 mo.",12)))</f>
        <v>9</v>
      </c>
      <c r="Q35" s="10"/>
      <c r="R35" s="11"/>
      <c r="S35" s="7" t="s">
        <v>8</v>
      </c>
      <c r="T35" s="8">
        <f>IF(T33="Cal. YR",12,IF(T33="Acad. YR",9,IF(T33="Fac. 12 mo.",12)))</f>
        <v>9</v>
      </c>
      <c r="U35" s="10"/>
      <c r="V35" s="11"/>
    </row>
    <row r="36" spans="1:22" ht="14.25" customHeight="1" x14ac:dyDescent="0.25">
      <c r="A36" s="6"/>
      <c r="B36" s="4"/>
      <c r="C36" s="13" t="s">
        <v>9</v>
      </c>
      <c r="D36" s="223">
        <v>4.4999999999999998E-2</v>
      </c>
      <c r="E36" s="14"/>
      <c r="F36" s="15"/>
      <c r="G36" s="13" t="s">
        <v>9</v>
      </c>
      <c r="H36" s="223">
        <v>4.4999999999999998E-2</v>
      </c>
      <c r="I36" s="14"/>
      <c r="J36" s="16"/>
      <c r="K36" s="13" t="s">
        <v>9</v>
      </c>
      <c r="L36" s="223">
        <v>4.4999999999999998E-2</v>
      </c>
      <c r="M36" s="14"/>
      <c r="N36" s="16"/>
      <c r="O36" s="13" t="s">
        <v>9</v>
      </c>
      <c r="P36" s="223">
        <v>4.4999999999999998E-2</v>
      </c>
      <c r="Q36" s="14"/>
      <c r="R36" s="16"/>
      <c r="S36" s="13" t="s">
        <v>9</v>
      </c>
      <c r="T36" s="223">
        <v>4.4999999999999998E-2</v>
      </c>
      <c r="U36" s="14"/>
      <c r="V36" s="16"/>
    </row>
    <row r="37" spans="1:22" ht="14.25" customHeight="1" thickBot="1" x14ac:dyDescent="0.3">
      <c r="A37" s="6" t="s">
        <v>10</v>
      </c>
      <c r="B37" s="17"/>
      <c r="C37" s="18" t="s">
        <v>11</v>
      </c>
      <c r="D37" s="19" t="s">
        <v>12</v>
      </c>
      <c r="E37" s="20" t="s">
        <v>13</v>
      </c>
      <c r="F37" s="21"/>
      <c r="G37" s="18" t="s">
        <v>11</v>
      </c>
      <c r="H37" s="19" t="s">
        <v>12</v>
      </c>
      <c r="I37" s="20" t="s">
        <v>13</v>
      </c>
      <c r="J37" s="22"/>
      <c r="K37" s="18" t="s">
        <v>11</v>
      </c>
      <c r="L37" s="19" t="s">
        <v>12</v>
      </c>
      <c r="M37" s="20" t="s">
        <v>13</v>
      </c>
      <c r="N37" s="22"/>
      <c r="O37" s="18" t="s">
        <v>11</v>
      </c>
      <c r="P37" s="19" t="s">
        <v>12</v>
      </c>
      <c r="Q37" s="20" t="s">
        <v>13</v>
      </c>
      <c r="R37" s="22"/>
      <c r="S37" s="18" t="s">
        <v>11</v>
      </c>
      <c r="T37" s="19" t="s">
        <v>12</v>
      </c>
      <c r="U37" s="20" t="s">
        <v>13</v>
      </c>
      <c r="V37" s="22"/>
    </row>
    <row r="38" spans="1:22" ht="14.25" customHeight="1" thickBot="1" x14ac:dyDescent="0.3">
      <c r="A38" s="220"/>
      <c r="B38" s="17"/>
      <c r="C38" s="23">
        <f>SUM(A38*D36)+A38</f>
        <v>0</v>
      </c>
      <c r="D38" s="24">
        <f>SUM(C38/D34)</f>
        <v>0</v>
      </c>
      <c r="E38" s="25">
        <f>SUM(C38/D35)</f>
        <v>0</v>
      </c>
      <c r="F38" s="26"/>
      <c r="G38" s="23">
        <f>SUM(C38*H36)+C38</f>
        <v>0</v>
      </c>
      <c r="H38" s="24">
        <f>SUM(G38/H34)</f>
        <v>0</v>
      </c>
      <c r="I38" s="25">
        <f>SUM(G38/H35)</f>
        <v>0</v>
      </c>
      <c r="J38" s="27"/>
      <c r="K38" s="23">
        <f>SUM(G38*L36)+G38</f>
        <v>0</v>
      </c>
      <c r="L38" s="24">
        <f>SUM(K38/L34)</f>
        <v>0</v>
      </c>
      <c r="M38" s="25">
        <f>SUM(K38/L35)</f>
        <v>0</v>
      </c>
      <c r="N38" s="27"/>
      <c r="O38" s="23">
        <f>SUM(K38*P36)+K38</f>
        <v>0</v>
      </c>
      <c r="P38" s="24">
        <f>SUM(O38/P34)</f>
        <v>0</v>
      </c>
      <c r="Q38" s="25">
        <f>SUM(O38/P35)</f>
        <v>0</v>
      </c>
      <c r="R38" s="27"/>
      <c r="S38" s="23">
        <f>SUM(O38*T36)+O38</f>
        <v>0</v>
      </c>
      <c r="T38" s="24">
        <f>SUM(S38/T34)</f>
        <v>0</v>
      </c>
      <c r="U38" s="25">
        <f>SUM(S38/T35)</f>
        <v>0</v>
      </c>
      <c r="V38" s="27"/>
    </row>
    <row r="41" spans="1:22" s="3" customFormat="1" ht="14.25" customHeight="1" thickBot="1" x14ac:dyDescent="0.3">
      <c r="A41" s="257" t="s">
        <v>112</v>
      </c>
      <c r="B41" s="257"/>
      <c r="C41" s="257"/>
      <c r="D41" s="257"/>
      <c r="E41" s="257"/>
      <c r="F41" s="257"/>
      <c r="G41" s="257"/>
      <c r="H41" s="221" t="s">
        <v>60</v>
      </c>
      <c r="I41" s="221"/>
      <c r="J41" s="1"/>
      <c r="K41" s="1"/>
      <c r="L41" s="1"/>
      <c r="M41" s="2"/>
      <c r="N41" s="1"/>
      <c r="O41" s="1"/>
      <c r="P41" s="1"/>
      <c r="Q41" s="2"/>
      <c r="R41" s="1"/>
      <c r="S41" s="1"/>
      <c r="T41" s="1"/>
      <c r="U41" s="2"/>
      <c r="V41" s="1"/>
    </row>
    <row r="42" spans="1:22" s="3" customFormat="1" ht="14.25" customHeight="1" x14ac:dyDescent="0.25">
      <c r="A42" s="217"/>
      <c r="B42" s="4"/>
      <c r="C42" s="255" t="s">
        <v>0</v>
      </c>
      <c r="D42" s="255"/>
      <c r="E42" s="255"/>
      <c r="F42" s="5"/>
      <c r="G42" s="256" t="s">
        <v>1</v>
      </c>
      <c r="H42" s="255"/>
      <c r="I42" s="255"/>
      <c r="J42" s="5"/>
      <c r="K42" s="255" t="s">
        <v>2</v>
      </c>
      <c r="L42" s="255"/>
      <c r="M42" s="255"/>
      <c r="N42" s="5"/>
      <c r="O42" s="255" t="s">
        <v>3</v>
      </c>
      <c r="P42" s="255"/>
      <c r="Q42" s="255"/>
      <c r="R42" s="5"/>
      <c r="S42" s="255" t="s">
        <v>4</v>
      </c>
      <c r="T42" s="255"/>
      <c r="U42" s="255"/>
      <c r="V42" s="5"/>
    </row>
    <row r="43" spans="1:22" ht="14.25" customHeight="1" x14ac:dyDescent="0.25">
      <c r="A43" s="218"/>
      <c r="B43" s="4"/>
      <c r="C43" s="7" t="s">
        <v>5</v>
      </c>
      <c r="D43" s="222" t="s">
        <v>14</v>
      </c>
      <c r="E43" s="9"/>
      <c r="F43" s="8"/>
      <c r="G43" s="7" t="s">
        <v>5</v>
      </c>
      <c r="H43" s="8" t="str">
        <f>D43</f>
        <v>Acad. YR</v>
      </c>
      <c r="I43" s="10"/>
      <c r="J43" s="11"/>
      <c r="K43" s="7" t="s">
        <v>5</v>
      </c>
      <c r="L43" s="8" t="str">
        <f>D43</f>
        <v>Acad. YR</v>
      </c>
      <c r="M43" s="10"/>
      <c r="N43" s="11"/>
      <c r="O43" s="7" t="s">
        <v>5</v>
      </c>
      <c r="P43" s="8" t="str">
        <f>D43</f>
        <v>Acad. YR</v>
      </c>
      <c r="Q43" s="10"/>
      <c r="R43" s="11"/>
      <c r="S43" s="7" t="s">
        <v>5</v>
      </c>
      <c r="T43" s="8" t="str">
        <f>D43</f>
        <v>Acad. YR</v>
      </c>
      <c r="U43" s="10"/>
      <c r="V43" s="11"/>
    </row>
    <row r="44" spans="1:22" ht="14.25" customHeight="1" x14ac:dyDescent="0.25">
      <c r="A44" s="218"/>
      <c r="B44" s="4"/>
      <c r="C44" s="7" t="s">
        <v>7</v>
      </c>
      <c r="D44" s="8">
        <f>IF(D43="Cal. YR",2080,IF(D43="Acad. YR",1360,IF(D43="Fac. 12 mo.",1720)))</f>
        <v>1360</v>
      </c>
      <c r="E44" s="9"/>
      <c r="F44" s="8"/>
      <c r="G44" s="7" t="s">
        <v>7</v>
      </c>
      <c r="H44" s="8">
        <f>IF(H43="Cal. YR",2080,IF(H43="Acad. YR",1360,IF(H43="Fac. 12 mo.",1720)))</f>
        <v>1360</v>
      </c>
      <c r="I44" s="10"/>
      <c r="J44" s="11"/>
      <c r="K44" s="7" t="s">
        <v>7</v>
      </c>
      <c r="L44" s="8">
        <f>IF(L43="Cal. YR",2080,IF(L43="Acad. YR",1360,IF(L43="Fac. 12 mo.",1720)))</f>
        <v>1360</v>
      </c>
      <c r="M44" s="10"/>
      <c r="N44" s="11"/>
      <c r="O44" s="7" t="s">
        <v>7</v>
      </c>
      <c r="P44" s="8">
        <f>IF(P43="Cal. YR",2080,IF(P43="Acad. YR",1360,IF(P43="Fac. 12 mo.",1720)))</f>
        <v>1360</v>
      </c>
      <c r="Q44" s="10"/>
      <c r="R44" s="11"/>
      <c r="S44" s="7" t="s">
        <v>7</v>
      </c>
      <c r="T44" s="8">
        <f>IF(T43="Cal. YR",2080,IF(T43="Acad. YR",1360,IF(T43="Fac. 12 mo.",1720)))</f>
        <v>1360</v>
      </c>
      <c r="U44" s="10"/>
      <c r="V44" s="11"/>
    </row>
    <row r="45" spans="1:22" ht="14.25" customHeight="1" x14ac:dyDescent="0.25">
      <c r="A45" s="218"/>
      <c r="B45" s="4"/>
      <c r="C45" s="7" t="s">
        <v>8</v>
      </c>
      <c r="D45" s="8">
        <f>IF(D43="Cal. YR",12,IF(D43="Acad. YR",9,IF(D43="Fac. 12 mo.",12)))</f>
        <v>9</v>
      </c>
      <c r="E45" s="9"/>
      <c r="F45" s="8"/>
      <c r="G45" s="7" t="s">
        <v>8</v>
      </c>
      <c r="H45" s="8">
        <f>IF(H43="Cal. YR",12,IF(H43="Acad. YR",9,IF(H43="Fac. 12 mo.",12)))</f>
        <v>9</v>
      </c>
      <c r="I45" s="10"/>
      <c r="J45" s="11"/>
      <c r="K45" s="7" t="s">
        <v>8</v>
      </c>
      <c r="L45" s="8">
        <f>IF(L43="Cal. YR",12,IF(L43="Acad. YR",9,IF(L43="Fac. 12 mo.",12)))</f>
        <v>9</v>
      </c>
      <c r="M45" s="10"/>
      <c r="N45" s="11"/>
      <c r="O45" s="7" t="s">
        <v>8</v>
      </c>
      <c r="P45" s="8">
        <f>IF(P43="Cal. YR",12,IF(P43="Acad. YR",9,IF(P43="Fac. 12 mo.",12)))</f>
        <v>9</v>
      </c>
      <c r="Q45" s="10"/>
      <c r="R45" s="11"/>
      <c r="S45" s="7" t="s">
        <v>8</v>
      </c>
      <c r="T45" s="8">
        <f>IF(T43="Cal. YR",12,IF(T43="Acad. YR",9,IF(T43="Fac. 12 mo.",12)))</f>
        <v>9</v>
      </c>
      <c r="U45" s="10"/>
      <c r="V45" s="11"/>
    </row>
    <row r="46" spans="1:22" ht="14.25" customHeight="1" x14ac:dyDescent="0.25">
      <c r="A46" s="6"/>
      <c r="B46" s="4"/>
      <c r="C46" s="13" t="s">
        <v>9</v>
      </c>
      <c r="D46" s="223">
        <v>4.4999999999999998E-2</v>
      </c>
      <c r="E46" s="14"/>
      <c r="F46" s="15"/>
      <c r="G46" s="13" t="s">
        <v>9</v>
      </c>
      <c r="H46" s="223">
        <v>4.4999999999999998E-2</v>
      </c>
      <c r="I46" s="14"/>
      <c r="J46" s="16"/>
      <c r="K46" s="13" t="s">
        <v>9</v>
      </c>
      <c r="L46" s="223">
        <v>4.4999999999999998E-2</v>
      </c>
      <c r="M46" s="14"/>
      <c r="N46" s="16"/>
      <c r="O46" s="13" t="s">
        <v>9</v>
      </c>
      <c r="P46" s="223">
        <v>4.4999999999999998E-2</v>
      </c>
      <c r="Q46" s="14"/>
      <c r="R46" s="16"/>
      <c r="S46" s="13" t="s">
        <v>9</v>
      </c>
      <c r="T46" s="223">
        <v>4.4999999999999998E-2</v>
      </c>
      <c r="U46" s="14"/>
      <c r="V46" s="16"/>
    </row>
    <row r="47" spans="1:22" ht="14.25" customHeight="1" thickBot="1" x14ac:dyDescent="0.3">
      <c r="A47" s="6" t="s">
        <v>10</v>
      </c>
      <c r="B47" s="17"/>
      <c r="C47" s="18" t="s">
        <v>11</v>
      </c>
      <c r="D47" s="19" t="s">
        <v>12</v>
      </c>
      <c r="E47" s="20" t="s">
        <v>13</v>
      </c>
      <c r="F47" s="21"/>
      <c r="G47" s="18" t="s">
        <v>11</v>
      </c>
      <c r="H47" s="19" t="s">
        <v>12</v>
      </c>
      <c r="I47" s="20" t="s">
        <v>13</v>
      </c>
      <c r="J47" s="22"/>
      <c r="K47" s="18" t="s">
        <v>11</v>
      </c>
      <c r="L47" s="19" t="s">
        <v>12</v>
      </c>
      <c r="M47" s="20" t="s">
        <v>13</v>
      </c>
      <c r="N47" s="22"/>
      <c r="O47" s="18" t="s">
        <v>11</v>
      </c>
      <c r="P47" s="19" t="s">
        <v>12</v>
      </c>
      <c r="Q47" s="20" t="s">
        <v>13</v>
      </c>
      <c r="R47" s="22"/>
      <c r="S47" s="18" t="s">
        <v>11</v>
      </c>
      <c r="T47" s="19" t="s">
        <v>12</v>
      </c>
      <c r="U47" s="20" t="s">
        <v>13</v>
      </c>
      <c r="V47" s="22"/>
    </row>
    <row r="48" spans="1:22" ht="14.25" customHeight="1" thickBot="1" x14ac:dyDescent="0.3">
      <c r="A48" s="220"/>
      <c r="B48" s="17"/>
      <c r="C48" s="23">
        <f>SUM(A48*D46)+A48</f>
        <v>0</v>
      </c>
      <c r="D48" s="24">
        <f>SUM(C48/D44)</f>
        <v>0</v>
      </c>
      <c r="E48" s="25">
        <f>SUM(C48/D45)</f>
        <v>0</v>
      </c>
      <c r="F48" s="26"/>
      <c r="G48" s="23">
        <f>SUM(C48*H46)+C48</f>
        <v>0</v>
      </c>
      <c r="H48" s="24">
        <f>SUM(G48/H44)</f>
        <v>0</v>
      </c>
      <c r="I48" s="25">
        <f>SUM(G48/H45)</f>
        <v>0</v>
      </c>
      <c r="J48" s="27"/>
      <c r="K48" s="23">
        <f>SUM(G48*L46)+G48</f>
        <v>0</v>
      </c>
      <c r="L48" s="24">
        <f>SUM(K48/L44)</f>
        <v>0</v>
      </c>
      <c r="M48" s="25">
        <f>SUM(K48/L45)</f>
        <v>0</v>
      </c>
      <c r="N48" s="27"/>
      <c r="O48" s="23">
        <f>SUM(K48*P46)+K48</f>
        <v>0</v>
      </c>
      <c r="P48" s="24">
        <f>SUM(O48/P44)</f>
        <v>0</v>
      </c>
      <c r="Q48" s="25">
        <f>SUM(O48/P45)</f>
        <v>0</v>
      </c>
      <c r="R48" s="27"/>
      <c r="S48" s="23">
        <f>SUM(O48*T46)+O48</f>
        <v>0</v>
      </c>
      <c r="T48" s="24">
        <f>SUM(S48/T44)</f>
        <v>0</v>
      </c>
      <c r="U48" s="25">
        <f>SUM(S48/T45)</f>
        <v>0</v>
      </c>
      <c r="V48" s="27"/>
    </row>
    <row r="51" spans="1:22" s="3" customFormat="1" ht="14.25" customHeight="1" thickBot="1" x14ac:dyDescent="0.3">
      <c r="A51" s="257" t="s">
        <v>112</v>
      </c>
      <c r="B51" s="257"/>
      <c r="C51" s="257"/>
      <c r="D51" s="257"/>
      <c r="E51" s="257"/>
      <c r="F51" s="257"/>
      <c r="G51" s="257"/>
      <c r="H51" s="221" t="s">
        <v>60</v>
      </c>
      <c r="I51" s="221"/>
      <c r="J51" s="31"/>
      <c r="K51" s="31"/>
      <c r="L51" s="31"/>
      <c r="M51" s="2"/>
      <c r="N51" s="31"/>
      <c r="O51" s="31"/>
      <c r="P51" s="31"/>
      <c r="Q51" s="2"/>
      <c r="R51" s="31"/>
      <c r="S51" s="31"/>
      <c r="T51" s="31"/>
      <c r="U51" s="2"/>
      <c r="V51" s="31"/>
    </row>
    <row r="52" spans="1:22" s="3" customFormat="1" ht="14.25" customHeight="1" x14ac:dyDescent="0.25">
      <c r="A52" s="217"/>
      <c r="B52" s="4"/>
      <c r="C52" s="255" t="s">
        <v>0</v>
      </c>
      <c r="D52" s="255"/>
      <c r="E52" s="255"/>
      <c r="F52" s="5"/>
      <c r="G52" s="256" t="s">
        <v>1</v>
      </c>
      <c r="H52" s="255"/>
      <c r="I52" s="255"/>
      <c r="J52" s="5"/>
      <c r="K52" s="255" t="s">
        <v>2</v>
      </c>
      <c r="L52" s="255"/>
      <c r="M52" s="255"/>
      <c r="N52" s="5"/>
      <c r="O52" s="255" t="s">
        <v>3</v>
      </c>
      <c r="P52" s="255"/>
      <c r="Q52" s="255"/>
      <c r="R52" s="5"/>
      <c r="S52" s="255" t="s">
        <v>4</v>
      </c>
      <c r="T52" s="255"/>
      <c r="U52" s="255"/>
      <c r="V52" s="5"/>
    </row>
    <row r="53" spans="1:22" ht="14.25" customHeight="1" x14ac:dyDescent="0.25">
      <c r="A53" s="218"/>
      <c r="B53" s="4"/>
      <c r="C53" s="7" t="s">
        <v>5</v>
      </c>
      <c r="D53" s="222" t="s">
        <v>14</v>
      </c>
      <c r="E53" s="9"/>
      <c r="F53" s="8"/>
      <c r="G53" s="7" t="s">
        <v>5</v>
      </c>
      <c r="H53" s="8" t="str">
        <f>D53</f>
        <v>Acad. YR</v>
      </c>
      <c r="I53" s="10"/>
      <c r="J53" s="11"/>
      <c r="K53" s="7" t="s">
        <v>5</v>
      </c>
      <c r="L53" s="8" t="str">
        <f>D53</f>
        <v>Acad. YR</v>
      </c>
      <c r="M53" s="10"/>
      <c r="N53" s="11"/>
      <c r="O53" s="7" t="s">
        <v>5</v>
      </c>
      <c r="P53" s="8" t="str">
        <f>D53</f>
        <v>Acad. YR</v>
      </c>
      <c r="Q53" s="10"/>
      <c r="R53" s="11"/>
      <c r="S53" s="7" t="s">
        <v>5</v>
      </c>
      <c r="T53" s="8" t="str">
        <f>D53</f>
        <v>Acad. YR</v>
      </c>
      <c r="U53" s="10"/>
      <c r="V53" s="11"/>
    </row>
    <row r="54" spans="1:22" ht="14.25" customHeight="1" x14ac:dyDescent="0.25">
      <c r="A54" s="218"/>
      <c r="B54" s="4"/>
      <c r="C54" s="7" t="s">
        <v>7</v>
      </c>
      <c r="D54" s="8">
        <f>IF(D53="Cal. YR",2080,IF(D53="Acad. YR",1360,IF(D53="Fac. 12 mo.",1720)))</f>
        <v>1360</v>
      </c>
      <c r="E54" s="9"/>
      <c r="F54" s="8"/>
      <c r="G54" s="7" t="s">
        <v>7</v>
      </c>
      <c r="H54" s="8">
        <f>IF(H53="Cal. YR",2080,IF(H53="Acad. YR",1360,IF(H53="Fac. 12 mo.",1720)))</f>
        <v>1360</v>
      </c>
      <c r="I54" s="10"/>
      <c r="J54" s="11"/>
      <c r="K54" s="7" t="s">
        <v>7</v>
      </c>
      <c r="L54" s="8">
        <f>IF(L53="Cal. YR",2080,IF(L53="Acad. YR",1360,IF(L53="Fac. 12 mo.",1720)))</f>
        <v>1360</v>
      </c>
      <c r="M54" s="10"/>
      <c r="N54" s="11"/>
      <c r="O54" s="7" t="s">
        <v>7</v>
      </c>
      <c r="P54" s="8">
        <f>IF(P53="Cal. YR",2080,IF(P53="Acad. YR",1360,IF(P53="Fac. 12 mo.",1720)))</f>
        <v>1360</v>
      </c>
      <c r="Q54" s="10"/>
      <c r="R54" s="11"/>
      <c r="S54" s="7" t="s">
        <v>7</v>
      </c>
      <c r="T54" s="8">
        <f>IF(T53="Cal. YR",2080,IF(T53="Acad. YR",1360,IF(T53="Fac. 12 mo.",1720)))</f>
        <v>1360</v>
      </c>
      <c r="U54" s="10"/>
      <c r="V54" s="11"/>
    </row>
    <row r="55" spans="1:22" ht="14.25" customHeight="1" x14ac:dyDescent="0.25">
      <c r="A55" s="218"/>
      <c r="B55" s="4"/>
      <c r="C55" s="7" t="s">
        <v>8</v>
      </c>
      <c r="D55" s="8">
        <f>IF(D53="Cal. YR",12,IF(D53="Acad. YR",9,IF(D53="Fac. 12 mo.",12)))</f>
        <v>9</v>
      </c>
      <c r="E55" s="9"/>
      <c r="F55" s="8"/>
      <c r="G55" s="7" t="s">
        <v>8</v>
      </c>
      <c r="H55" s="8">
        <f>IF(H53="Cal. YR",12,IF(H53="Acad. YR",9,IF(H53="Fac. 12 mo.",12)))</f>
        <v>9</v>
      </c>
      <c r="I55" s="10"/>
      <c r="J55" s="11"/>
      <c r="K55" s="7" t="s">
        <v>8</v>
      </c>
      <c r="L55" s="8">
        <f>IF(L53="Cal. YR",12,IF(L53="Acad. YR",9,IF(L53="Fac. 12 mo.",12)))</f>
        <v>9</v>
      </c>
      <c r="M55" s="10"/>
      <c r="N55" s="11"/>
      <c r="O55" s="7" t="s">
        <v>8</v>
      </c>
      <c r="P55" s="8">
        <f>IF(P53="Cal. YR",12,IF(P53="Acad. YR",9,IF(P53="Fac. 12 mo.",12)))</f>
        <v>9</v>
      </c>
      <c r="Q55" s="10"/>
      <c r="R55" s="11"/>
      <c r="S55" s="7" t="s">
        <v>8</v>
      </c>
      <c r="T55" s="8">
        <f>IF(T53="Cal. YR",12,IF(T53="Acad. YR",9,IF(T53="Fac. 12 mo.",12)))</f>
        <v>9</v>
      </c>
      <c r="U55" s="10"/>
      <c r="V55" s="11"/>
    </row>
    <row r="56" spans="1:22" ht="14.25" customHeight="1" x14ac:dyDescent="0.25">
      <c r="A56" s="6"/>
      <c r="B56" s="4"/>
      <c r="C56" s="13" t="s">
        <v>9</v>
      </c>
      <c r="D56" s="223">
        <v>4.4999999999999998E-2</v>
      </c>
      <c r="E56" s="14"/>
      <c r="F56" s="15"/>
      <c r="G56" s="13" t="s">
        <v>9</v>
      </c>
      <c r="H56" s="223">
        <v>4.4999999999999998E-2</v>
      </c>
      <c r="I56" s="14"/>
      <c r="J56" s="16"/>
      <c r="K56" s="13" t="s">
        <v>9</v>
      </c>
      <c r="L56" s="223">
        <v>4.4999999999999998E-2</v>
      </c>
      <c r="M56" s="14"/>
      <c r="N56" s="16"/>
      <c r="O56" s="13" t="s">
        <v>9</v>
      </c>
      <c r="P56" s="223">
        <v>4.4999999999999998E-2</v>
      </c>
      <c r="Q56" s="14"/>
      <c r="R56" s="16"/>
      <c r="S56" s="13" t="s">
        <v>9</v>
      </c>
      <c r="T56" s="223">
        <v>4.4999999999999998E-2</v>
      </c>
      <c r="U56" s="14"/>
      <c r="V56" s="16"/>
    </row>
    <row r="57" spans="1:22" ht="14.25" customHeight="1" thickBot="1" x14ac:dyDescent="0.3">
      <c r="A57" s="6" t="s">
        <v>10</v>
      </c>
      <c r="B57" s="17"/>
      <c r="C57" s="18" t="s">
        <v>11</v>
      </c>
      <c r="D57" s="19" t="s">
        <v>12</v>
      </c>
      <c r="E57" s="20" t="s">
        <v>13</v>
      </c>
      <c r="F57" s="21"/>
      <c r="G57" s="18" t="s">
        <v>11</v>
      </c>
      <c r="H57" s="19" t="s">
        <v>12</v>
      </c>
      <c r="I57" s="20" t="s">
        <v>13</v>
      </c>
      <c r="J57" s="22"/>
      <c r="K57" s="18" t="s">
        <v>11</v>
      </c>
      <c r="L57" s="19" t="s">
        <v>12</v>
      </c>
      <c r="M57" s="20" t="s">
        <v>13</v>
      </c>
      <c r="N57" s="22"/>
      <c r="O57" s="18" t="s">
        <v>11</v>
      </c>
      <c r="P57" s="19" t="s">
        <v>12</v>
      </c>
      <c r="Q57" s="20" t="s">
        <v>13</v>
      </c>
      <c r="R57" s="22"/>
      <c r="S57" s="18" t="s">
        <v>11</v>
      </c>
      <c r="T57" s="19" t="s">
        <v>12</v>
      </c>
      <c r="U57" s="20" t="s">
        <v>13</v>
      </c>
      <c r="V57" s="22"/>
    </row>
    <row r="58" spans="1:22" ht="14.25" customHeight="1" thickBot="1" x14ac:dyDescent="0.3">
      <c r="A58" s="220"/>
      <c r="B58" s="17"/>
      <c r="C58" s="23">
        <f>SUM(A58*D56)+A58</f>
        <v>0</v>
      </c>
      <c r="D58" s="24">
        <f>SUM(C58/D54)</f>
        <v>0</v>
      </c>
      <c r="E58" s="25">
        <f>SUM(C58/D55)</f>
        <v>0</v>
      </c>
      <c r="F58" s="26"/>
      <c r="G58" s="23">
        <f>SUM(C58*H56)+C58</f>
        <v>0</v>
      </c>
      <c r="H58" s="24">
        <f>SUM(G58/H54)</f>
        <v>0</v>
      </c>
      <c r="I58" s="25">
        <f>SUM(G58/H55)</f>
        <v>0</v>
      </c>
      <c r="J58" s="27"/>
      <c r="K58" s="23">
        <f>SUM(G58*L56)+G58</f>
        <v>0</v>
      </c>
      <c r="L58" s="24">
        <f>SUM(K58/L54)</f>
        <v>0</v>
      </c>
      <c r="M58" s="25">
        <f>SUM(K58/L55)</f>
        <v>0</v>
      </c>
      <c r="N58" s="27"/>
      <c r="O58" s="23">
        <f>SUM(K58*P56)+K58</f>
        <v>0</v>
      </c>
      <c r="P58" s="24">
        <f>SUM(O58/P54)</f>
        <v>0</v>
      </c>
      <c r="Q58" s="25">
        <f>SUM(O58/P55)</f>
        <v>0</v>
      </c>
      <c r="R58" s="27"/>
      <c r="S58" s="23">
        <f>SUM(O58*T56)+O58</f>
        <v>0</v>
      </c>
      <c r="T58" s="24">
        <f>SUM(S58/T54)</f>
        <v>0</v>
      </c>
      <c r="U58" s="25">
        <f>SUM(S58/T55)</f>
        <v>0</v>
      </c>
      <c r="V58" s="27"/>
    </row>
    <row r="61" spans="1:22" s="3" customFormat="1" ht="14.25" customHeight="1" thickBot="1" x14ac:dyDescent="0.3">
      <c r="A61" s="260" t="s">
        <v>52</v>
      </c>
      <c r="B61" s="260"/>
      <c r="C61" s="260"/>
      <c r="D61" s="260"/>
      <c r="E61" s="260"/>
      <c r="F61" s="260"/>
      <c r="G61" s="260"/>
      <c r="H61" s="221" t="s">
        <v>84</v>
      </c>
      <c r="I61" s="221"/>
      <c r="J61" s="31"/>
      <c r="K61" s="31"/>
      <c r="L61" s="31"/>
      <c r="M61" s="2"/>
      <c r="N61" s="31"/>
      <c r="O61" s="31"/>
      <c r="P61" s="31"/>
      <c r="Q61" s="2"/>
      <c r="R61" s="31"/>
      <c r="S61" s="31"/>
      <c r="T61" s="31"/>
      <c r="U61" s="2"/>
      <c r="V61" s="31"/>
    </row>
    <row r="62" spans="1:22" s="3" customFormat="1" ht="14.25" customHeight="1" x14ac:dyDescent="0.25">
      <c r="A62" s="217"/>
      <c r="B62" s="4"/>
      <c r="C62" s="255" t="s">
        <v>0</v>
      </c>
      <c r="D62" s="255"/>
      <c r="E62" s="255"/>
      <c r="F62" s="5"/>
      <c r="G62" s="256" t="s">
        <v>1</v>
      </c>
      <c r="H62" s="255"/>
      <c r="I62" s="255"/>
      <c r="J62" s="5"/>
      <c r="K62" s="255" t="s">
        <v>2</v>
      </c>
      <c r="L62" s="255"/>
      <c r="M62" s="255"/>
      <c r="N62" s="5"/>
      <c r="O62" s="255" t="s">
        <v>3</v>
      </c>
      <c r="P62" s="255"/>
      <c r="Q62" s="255"/>
      <c r="R62" s="5"/>
      <c r="S62" s="255" t="s">
        <v>4</v>
      </c>
      <c r="T62" s="255"/>
      <c r="U62" s="255"/>
      <c r="V62" s="5"/>
    </row>
    <row r="63" spans="1:22" ht="14.25" customHeight="1" x14ac:dyDescent="0.25">
      <c r="A63" s="218"/>
      <c r="B63" s="4"/>
      <c r="C63" s="7" t="s">
        <v>5</v>
      </c>
      <c r="D63" s="222" t="s">
        <v>6</v>
      </c>
      <c r="E63" s="9"/>
      <c r="F63" s="8"/>
      <c r="G63" s="7" t="s">
        <v>5</v>
      </c>
      <c r="H63" s="8" t="str">
        <f>D63</f>
        <v>Cal. YR</v>
      </c>
      <c r="I63" s="10"/>
      <c r="J63" s="11"/>
      <c r="K63" s="7" t="s">
        <v>5</v>
      </c>
      <c r="L63" s="8" t="str">
        <f>D63</f>
        <v>Cal. YR</v>
      </c>
      <c r="M63" s="10"/>
      <c r="N63" s="11"/>
      <c r="O63" s="7" t="s">
        <v>5</v>
      </c>
      <c r="P63" s="8" t="str">
        <f>D63</f>
        <v>Cal. YR</v>
      </c>
      <c r="Q63" s="10"/>
      <c r="R63" s="11"/>
      <c r="S63" s="7" t="s">
        <v>5</v>
      </c>
      <c r="T63" s="8" t="str">
        <f>D63</f>
        <v>Cal. YR</v>
      </c>
      <c r="U63" s="10"/>
      <c r="V63" s="11"/>
    </row>
    <row r="64" spans="1:22" ht="14.25" customHeight="1" x14ac:dyDescent="0.25">
      <c r="A64" s="218"/>
      <c r="B64" s="4"/>
      <c r="C64" s="7" t="s">
        <v>7</v>
      </c>
      <c r="D64" s="8">
        <f>IF(D63="Cal. YR",2080,IF(D63="Acad. YR",1360,IF(D63="Fac. 12 mo.",1720)))</f>
        <v>2080</v>
      </c>
      <c r="E64" s="9"/>
      <c r="F64" s="8"/>
      <c r="G64" s="7" t="s">
        <v>7</v>
      </c>
      <c r="H64" s="8">
        <f>IF(H63="Cal. YR",2080,IF(H63="Acad. YR",1360,IF(H63="Fac. 12 mo.",1720)))</f>
        <v>2080</v>
      </c>
      <c r="I64" s="10"/>
      <c r="J64" s="11"/>
      <c r="K64" s="7" t="s">
        <v>7</v>
      </c>
      <c r="L64" s="8">
        <f>IF(L63="Cal. YR",2080,IF(L63="Acad. YR",1360,IF(L63="Fac. 12 mo.",1720)))</f>
        <v>2080</v>
      </c>
      <c r="M64" s="10"/>
      <c r="N64" s="11"/>
      <c r="O64" s="7" t="s">
        <v>7</v>
      </c>
      <c r="P64" s="8">
        <f>IF(P63="Cal. YR",2080,IF(P63="Acad. YR",1360,IF(P63="Fac. 12 mo.",1720)))</f>
        <v>2080</v>
      </c>
      <c r="Q64" s="10"/>
      <c r="R64" s="11"/>
      <c r="S64" s="7" t="s">
        <v>7</v>
      </c>
      <c r="T64" s="8">
        <f>IF(T63="Cal. YR",2080,IF(T63="Acad. YR",1360,IF(T63="Fac. 12 mo.",1720)))</f>
        <v>2080</v>
      </c>
      <c r="U64" s="10"/>
      <c r="V64" s="11"/>
    </row>
    <row r="65" spans="1:22" ht="14.25" customHeight="1" x14ac:dyDescent="0.25">
      <c r="A65" s="218"/>
      <c r="B65" s="4"/>
      <c r="C65" s="7" t="s">
        <v>8</v>
      </c>
      <c r="D65" s="8">
        <f>IF(D63="Cal. YR",12,IF(D63="Acad. YR",9,IF(D63="Fac. 12 mo.",12)))</f>
        <v>12</v>
      </c>
      <c r="E65" s="9"/>
      <c r="F65" s="8"/>
      <c r="G65" s="7" t="s">
        <v>8</v>
      </c>
      <c r="H65" s="8">
        <f>IF(H63="Cal. YR",12,IF(H63="Acad. YR",9,IF(H63="Fac. 12 mo.",12)))</f>
        <v>12</v>
      </c>
      <c r="I65" s="10"/>
      <c r="J65" s="11"/>
      <c r="K65" s="7" t="s">
        <v>8</v>
      </c>
      <c r="L65" s="8">
        <f>IF(L63="Cal. YR",12,IF(L63="Acad. YR",9,IF(L63="Fac. 12 mo.",12)))</f>
        <v>12</v>
      </c>
      <c r="M65" s="10"/>
      <c r="N65" s="11"/>
      <c r="O65" s="7" t="s">
        <v>8</v>
      </c>
      <c r="P65" s="8">
        <f>IF(P63="Cal. YR",12,IF(P63="Acad. YR",9,IF(P63="Fac. 12 mo.",12)))</f>
        <v>12</v>
      </c>
      <c r="Q65" s="10"/>
      <c r="R65" s="11"/>
      <c r="S65" s="7" t="s">
        <v>8</v>
      </c>
      <c r="T65" s="8">
        <f>IF(T63="Cal. YR",12,IF(T63="Acad. YR",9,IF(T63="Fac. 12 mo.",12)))</f>
        <v>12</v>
      </c>
      <c r="U65" s="10"/>
      <c r="V65" s="11"/>
    </row>
    <row r="66" spans="1:22" ht="14.25" customHeight="1" x14ac:dyDescent="0.25">
      <c r="A66" s="6"/>
      <c r="B66" s="4"/>
      <c r="C66" s="13" t="s">
        <v>9</v>
      </c>
      <c r="D66" s="223">
        <v>4.4999999999999998E-2</v>
      </c>
      <c r="E66" s="14"/>
      <c r="F66" s="15"/>
      <c r="G66" s="13" t="s">
        <v>9</v>
      </c>
      <c r="H66" s="223">
        <v>4.4999999999999998E-2</v>
      </c>
      <c r="I66" s="14"/>
      <c r="J66" s="16"/>
      <c r="K66" s="13" t="s">
        <v>9</v>
      </c>
      <c r="L66" s="223">
        <v>4.4999999999999998E-2</v>
      </c>
      <c r="M66" s="14"/>
      <c r="N66" s="16"/>
      <c r="O66" s="13" t="s">
        <v>9</v>
      </c>
      <c r="P66" s="223">
        <v>4.4999999999999998E-2</v>
      </c>
      <c r="Q66" s="14"/>
      <c r="R66" s="16"/>
      <c r="S66" s="13" t="s">
        <v>9</v>
      </c>
      <c r="T66" s="223">
        <v>4.4999999999999998E-2</v>
      </c>
      <c r="U66" s="14"/>
      <c r="V66" s="16"/>
    </row>
    <row r="67" spans="1:22" ht="14.25" customHeight="1" thickBot="1" x14ac:dyDescent="0.3">
      <c r="A67" s="6" t="s">
        <v>10</v>
      </c>
      <c r="B67" s="17"/>
      <c r="C67" s="18" t="s">
        <v>11</v>
      </c>
      <c r="D67" s="19" t="s">
        <v>12</v>
      </c>
      <c r="E67" s="20" t="s">
        <v>13</v>
      </c>
      <c r="F67" s="21"/>
      <c r="G67" s="18" t="s">
        <v>11</v>
      </c>
      <c r="H67" s="19" t="s">
        <v>12</v>
      </c>
      <c r="I67" s="20" t="s">
        <v>13</v>
      </c>
      <c r="J67" s="22"/>
      <c r="K67" s="18" t="s">
        <v>11</v>
      </c>
      <c r="L67" s="19" t="s">
        <v>12</v>
      </c>
      <c r="M67" s="20" t="s">
        <v>13</v>
      </c>
      <c r="N67" s="22"/>
      <c r="O67" s="18" t="s">
        <v>11</v>
      </c>
      <c r="P67" s="19" t="s">
        <v>12</v>
      </c>
      <c r="Q67" s="20" t="s">
        <v>13</v>
      </c>
      <c r="R67" s="22"/>
      <c r="S67" s="18" t="s">
        <v>11</v>
      </c>
      <c r="T67" s="19" t="s">
        <v>12</v>
      </c>
      <c r="U67" s="20" t="s">
        <v>13</v>
      </c>
      <c r="V67" s="22"/>
    </row>
    <row r="68" spans="1:22" ht="14.25" customHeight="1" thickBot="1" x14ac:dyDescent="0.3">
      <c r="A68" s="220"/>
      <c r="B68" s="17"/>
      <c r="C68" s="23">
        <f>SUM(A68*D66)+A68</f>
        <v>0</v>
      </c>
      <c r="D68" s="24">
        <f>SUM(C68/D64)</f>
        <v>0</v>
      </c>
      <c r="E68" s="25">
        <f>SUM(C68/D65)</f>
        <v>0</v>
      </c>
      <c r="F68" s="26"/>
      <c r="G68" s="23">
        <f>SUM(C68*H66)+C68</f>
        <v>0</v>
      </c>
      <c r="H68" s="24">
        <f>SUM(G68/H64)</f>
        <v>0</v>
      </c>
      <c r="I68" s="25">
        <f>SUM(G68/H65)</f>
        <v>0</v>
      </c>
      <c r="J68" s="27"/>
      <c r="K68" s="23">
        <f>SUM(G68*L66)+G68</f>
        <v>0</v>
      </c>
      <c r="L68" s="24">
        <f>SUM(K68/L64)</f>
        <v>0</v>
      </c>
      <c r="M68" s="25">
        <f>SUM(K68/L65)</f>
        <v>0</v>
      </c>
      <c r="N68" s="27"/>
      <c r="O68" s="23">
        <f>SUM(K68*P66)+K68</f>
        <v>0</v>
      </c>
      <c r="P68" s="24">
        <f>SUM(O68/P64)</f>
        <v>0</v>
      </c>
      <c r="Q68" s="25">
        <f>SUM(O68/P65)</f>
        <v>0</v>
      </c>
      <c r="R68" s="27"/>
      <c r="S68" s="23">
        <f>SUM(O68*T66)+O68</f>
        <v>0</v>
      </c>
      <c r="T68" s="24">
        <f>SUM(S68/T64)</f>
        <v>0</v>
      </c>
      <c r="U68" s="25">
        <f>SUM(S68/T65)</f>
        <v>0</v>
      </c>
      <c r="V68" s="27"/>
    </row>
  </sheetData>
  <sheetProtection algorithmName="SHA-512" hashValue="25qVKq4/Uxr7JxHKlrv38X0o1m5bEXEXBkCUGONSKMtW3mPUbAPfXw4rNG3tBrBGm8V7DTnMi8cHADFokaRKfw==" saltValue="lrWWSUFu6tA4mOpTL9+0zg==" spinCount="100000" sheet="1" objects="1" scenarios="1" formatCells="0" formatColumns="0" formatRows="0"/>
  <mergeCells count="42">
    <mergeCell ref="A61:G61"/>
    <mergeCell ref="S42:U42"/>
    <mergeCell ref="C42:E42"/>
    <mergeCell ref="G42:I42"/>
    <mergeCell ref="K42:M42"/>
    <mergeCell ref="O42:Q42"/>
    <mergeCell ref="C52:E52"/>
    <mergeCell ref="G52:I52"/>
    <mergeCell ref="K52:M52"/>
    <mergeCell ref="O52:Q52"/>
    <mergeCell ref="S52:U52"/>
    <mergeCell ref="S22:U22"/>
    <mergeCell ref="A31:G31"/>
    <mergeCell ref="C32:E32"/>
    <mergeCell ref="G32:I32"/>
    <mergeCell ref="K32:M32"/>
    <mergeCell ref="O32:Q32"/>
    <mergeCell ref="S32:U32"/>
    <mergeCell ref="O22:Q22"/>
    <mergeCell ref="S2:U2"/>
    <mergeCell ref="A11:G11"/>
    <mergeCell ref="C12:E12"/>
    <mergeCell ref="G12:I12"/>
    <mergeCell ref="K12:M12"/>
    <mergeCell ref="O12:Q12"/>
    <mergeCell ref="S12:U12"/>
    <mergeCell ref="O2:Q2"/>
    <mergeCell ref="A1:G1"/>
    <mergeCell ref="C2:E2"/>
    <mergeCell ref="G2:I2"/>
    <mergeCell ref="K2:M2"/>
    <mergeCell ref="A51:G51"/>
    <mergeCell ref="A21:G21"/>
    <mergeCell ref="C22:E22"/>
    <mergeCell ref="G22:I22"/>
    <mergeCell ref="K22:M22"/>
    <mergeCell ref="A41:G41"/>
    <mergeCell ref="S62:U62"/>
    <mergeCell ref="C62:E62"/>
    <mergeCell ref="G62:I62"/>
    <mergeCell ref="K62:M62"/>
    <mergeCell ref="O62:Q62"/>
  </mergeCells>
  <dataValidations count="1">
    <dataValidation type="list" allowBlank="1" showInputMessage="1" showErrorMessage="1" errorTitle="Error" error="Select from the drop down box" sqref="D3 H3 L3 P3 T3 D13 H33 L33 P33 T33 D23 H23 L23 P23 T23 D33 H13 L13 P13 T13 D43 H43 L43 P43 T43 D53 H53 L53 P53 T53 D63 H63 L63 P63 T63" xr:uid="{00000000-0002-0000-0200-000000000000}">
      <formula1>YrType</formula1>
    </dataValidation>
  </dataValidations>
  <printOptions horizontalCentered="1"/>
  <pageMargins left="0.1" right="0.1" top="1" bottom="0.5" header="0.5" footer="0.25"/>
  <pageSetup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3"/>
  <sheetViews>
    <sheetView workbookViewId="0"/>
  </sheetViews>
  <sheetFormatPr defaultColWidth="9.109375" defaultRowHeight="13.2" x14ac:dyDescent="0.25"/>
  <cols>
    <col min="1" max="16384" width="9.109375" style="30"/>
  </cols>
  <sheetData>
    <row r="1" spans="1:1" x14ac:dyDescent="0.25">
      <c r="A1" s="30" t="s">
        <v>6</v>
      </c>
    </row>
    <row r="2" spans="1:1" x14ac:dyDescent="0.25">
      <c r="A2" s="30" t="s">
        <v>14</v>
      </c>
    </row>
    <row r="3" spans="1:1" x14ac:dyDescent="0.25">
      <c r="A3" s="30"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Internal Budget</vt:lpstr>
      <vt:lpstr>Travel</vt:lpstr>
      <vt:lpstr>Salary Rate Calculator</vt:lpstr>
      <vt:lpstr>DontChange</vt:lpstr>
      <vt:lpstr>'Internal Budget'!Print_Area</vt:lpstr>
      <vt:lpstr>'Salary Rate Calculator'!Print_Area</vt:lpstr>
      <vt:lpstr>YrType</vt:lpstr>
    </vt:vector>
  </TitlesOfParts>
  <Company>Cal Poly - San Luis Obispo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Velasco</dc:creator>
  <cp:lastModifiedBy>Amy Velasco</cp:lastModifiedBy>
  <cp:lastPrinted>2017-11-21T21:25:50Z</cp:lastPrinted>
  <dcterms:created xsi:type="dcterms:W3CDTF">2014-11-25T19:20:42Z</dcterms:created>
  <dcterms:modified xsi:type="dcterms:W3CDTF">2020-08-07T20:36:46Z</dcterms:modified>
</cp:coreProperties>
</file>